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1\"/>
    </mc:Choice>
  </mc:AlternateContent>
  <bookViews>
    <workbookView xWindow="0" yWindow="0" windowWidth="20490" windowHeight="7650" tabRatio="344"/>
  </bookViews>
  <sheets>
    <sheet name="PRESUPUESTO (2)" sheetId="7" r:id="rId1"/>
  </sheets>
  <definedNames>
    <definedName name="_xlnm._FilterDatabase" localSheetId="0" hidden="1">'PRESUPUESTO (2)'!$A$16:$G$67</definedName>
    <definedName name="_xlnm.Print_Area" localSheetId="0">'PRESUPUESTO (2)'!$A$1:$G$69</definedName>
    <definedName name="_xlnm.Print_Titles" localSheetId="0">'PRESUPUESTO (2)'!$16:$16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F35" i="7"/>
  <c r="F23" i="7"/>
  <c r="F22" i="7" l="1"/>
  <c r="F21" i="7"/>
  <c r="A22" i="7" l="1"/>
  <c r="A23" i="7" s="1"/>
  <c r="G24" i="7" l="1"/>
  <c r="A39" i="7"/>
  <c r="A40" i="7" s="1"/>
  <c r="A41" i="7" s="1"/>
  <c r="A42" i="7" s="1"/>
  <c r="A43" i="7" s="1"/>
  <c r="A26" i="7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F27" i="7" l="1"/>
  <c r="F40" i="7" l="1"/>
  <c r="F39" i="7"/>
  <c r="F41" i="7" l="1"/>
  <c r="A52" i="7" l="1"/>
  <c r="A46" i="7"/>
  <c r="A18" i="7"/>
  <c r="A58" i="7" l="1"/>
  <c r="A59" i="7" s="1"/>
  <c r="A60" i="7" s="1"/>
  <c r="A61" i="7" s="1"/>
  <c r="A62" i="7" s="1"/>
  <c r="A63" i="7" s="1"/>
  <c r="A64" i="7" s="1"/>
  <c r="A65" i="7" s="1"/>
  <c r="A66" i="7" s="1"/>
  <c r="F52" i="7"/>
  <c r="G53" i="7" s="1"/>
  <c r="A47" i="7"/>
  <c r="A48" i="7" s="1"/>
  <c r="A49" i="7" s="1"/>
  <c r="F18" i="7"/>
  <c r="G19" i="7" s="1"/>
  <c r="F47" i="7" l="1"/>
  <c r="F34" i="7" l="1"/>
  <c r="F26" i="7" l="1"/>
  <c r="F42" i="7" l="1"/>
  <c r="F33" i="7" l="1"/>
  <c r="F48" i="7" l="1"/>
  <c r="F30" i="7" l="1"/>
  <c r="F31" i="7" l="1"/>
  <c r="F29" i="7" l="1"/>
  <c r="F28" i="7" l="1"/>
  <c r="F49" i="7"/>
  <c r="F32" i="7" l="1"/>
  <c r="G37" i="7" s="1"/>
  <c r="F43" i="7" l="1"/>
  <c r="G44" i="7" s="1"/>
  <c r="F46" i="7" l="1"/>
  <c r="G50" i="7" s="1"/>
  <c r="G55" i="7" s="1"/>
  <c r="F65" i="7" l="1"/>
  <c r="F59" i="7"/>
  <c r="F63" i="7"/>
  <c r="F66" i="7"/>
  <c r="F62" i="7"/>
  <c r="F58" i="7"/>
  <c r="F61" i="7"/>
  <c r="F60" i="7"/>
  <c r="F64" i="7"/>
  <c r="G67" i="7" l="1"/>
  <c r="G69" i="7" s="1"/>
</calcChain>
</file>

<file path=xl/sharedStrings.xml><?xml version="1.0" encoding="utf-8"?>
<sst xmlns="http://schemas.openxmlformats.org/spreadsheetml/2006/main" count="86" uniqueCount="70">
  <si>
    <t>NO.</t>
  </si>
  <si>
    <t>DETALLE</t>
  </si>
  <si>
    <t>CANT.</t>
  </si>
  <si>
    <t>UNID.</t>
  </si>
  <si>
    <t>P.U.</t>
  </si>
  <si>
    <t>SUB-TOTAL</t>
  </si>
  <si>
    <t>TOTAL</t>
  </si>
  <si>
    <t>GASTOS INDIRECTOS</t>
  </si>
  <si>
    <t xml:space="preserve">LIMPIEZA FINAL </t>
  </si>
  <si>
    <t xml:space="preserve">Limpieza Continua y Final </t>
  </si>
  <si>
    <t xml:space="preserve">Seguros y Fianzas </t>
  </si>
  <si>
    <t xml:space="preserve">Gastos Administrativos </t>
  </si>
  <si>
    <t xml:space="preserve">Transporte </t>
  </si>
  <si>
    <t xml:space="preserve">Imprevisto </t>
  </si>
  <si>
    <t>TOTAL GENERAL  RD$</t>
  </si>
  <si>
    <t>DESCRIPCION DE LOS TRABAJOS:</t>
  </si>
  <si>
    <t>MUNICIPIO:</t>
  </si>
  <si>
    <t>FECHA DE ELABORACION:</t>
  </si>
  <si>
    <t>DIRECCIÓN:</t>
  </si>
  <si>
    <t>CIRCUNSCRIPCIÓN</t>
  </si>
  <si>
    <t>SANTO DOMINGO NORTE</t>
  </si>
  <si>
    <t>PRESUPUESTO No.</t>
  </si>
  <si>
    <t xml:space="preserve">SUBTOTAL RD$ </t>
  </si>
  <si>
    <t>Dirección Técnica</t>
  </si>
  <si>
    <t>CODIA</t>
  </si>
  <si>
    <t xml:space="preserve">Supervisión </t>
  </si>
  <si>
    <t>Servicios Sociales; Pensiones y Jubilaciones (Ley No.6-86)</t>
  </si>
  <si>
    <t xml:space="preserve"> </t>
  </si>
  <si>
    <t>P.A.</t>
  </si>
  <si>
    <t>PRELIMINARES</t>
  </si>
  <si>
    <t>ML</t>
  </si>
  <si>
    <t>M2</t>
  </si>
  <si>
    <t>M3</t>
  </si>
  <si>
    <t>M3E</t>
  </si>
  <si>
    <t>UND</t>
  </si>
  <si>
    <t>Bote de material inservible e=20%</t>
  </si>
  <si>
    <t>VILLA MELLA NORTE</t>
  </si>
  <si>
    <t>Excavación con compresor (6.50x1.50x0.60)mts</t>
  </si>
  <si>
    <t>Hormigón Ciclópeo (6.50x1.50x0.35)m</t>
  </si>
  <si>
    <t xml:space="preserve">Replanteo de Contenes </t>
  </si>
  <si>
    <t>M</t>
  </si>
  <si>
    <t>Excavacion de Contenes a mano (0.50x0.20)mts</t>
  </si>
  <si>
    <t>Bote de Material Inservible producto de la Excavacion e=20%</t>
  </si>
  <si>
    <t>Telford para Contenes (x0.50x0.20)mts</t>
  </si>
  <si>
    <t>CONSTRUCCION DE CONTENES</t>
  </si>
  <si>
    <t>CONSTRUCCION DE BADENES - L=6.50m; Ancho=1.50m</t>
  </si>
  <si>
    <t>Conten Pulido - Hormigon 210kg/cm2 - b=0.50 h=0.30m - sección 0.14m2</t>
  </si>
  <si>
    <t>CONSTRUCCIÓN DE COLECTOR, FILTRANTE, CONTENES Y BADÉN</t>
  </si>
  <si>
    <t>CONSTRUCCIÓN DE FILTRANTE Ø12"</t>
  </si>
  <si>
    <t>Excavación con Equipos (2.30x1.80x1.60)mts</t>
  </si>
  <si>
    <t>Bote de Material Inservible e=20%</t>
  </si>
  <si>
    <t>Muro de Block de 6" con Ø3/8''@0.60mts Cámara Llena h=1.40mts</t>
  </si>
  <si>
    <t xml:space="preserve">Zabaleta en losa de piso </t>
  </si>
  <si>
    <t>CONSTRUCCIÓN DE REGISTRO C/ SEDIMENTADOR - (3.00x1.50x1.60)m</t>
  </si>
  <si>
    <t>PL</t>
  </si>
  <si>
    <t xml:space="preserve">Bote de escombro producto de la perforación  </t>
  </si>
  <si>
    <t>CALLE #4, URB. SAN FELIPE</t>
  </si>
  <si>
    <t>Suministro e Instalacion de Valla Informativa de Obra</t>
  </si>
  <si>
    <t xml:space="preserve">Perforación a percución y colocacción de tuberías de Pozo Filtrante D=Ø14" </t>
  </si>
  <si>
    <t xml:space="preserve">Encamisado de Pozo Filtrante en PVC SDR-41 Ø12" </t>
  </si>
  <si>
    <t>Platea Hormigón Armado e=0.10m. con Ø3/8"@0.20mts A.D. Hormigón f´c=210kg/cm2  (2.30x1.80x0.10)mts</t>
  </si>
  <si>
    <t>Losa Hormigón Armado e=0.10m, con Ø3/8"@0.20mts A.D. Hormigón f´c=210kg/cm2  (2.30x1.80x0.10)mts</t>
  </si>
  <si>
    <t xml:space="preserve">Pañete pulido en muros y piso </t>
  </si>
  <si>
    <t>Asiento de arena</t>
  </si>
  <si>
    <t xml:space="preserve">Tubería de conexión a filtrante PVC SDR-41 Ø 8" </t>
  </si>
  <si>
    <t>Hormigón en Losa e=0.25m, hormigón (ligadora) f'c=210kg/cm2, Ø1/2"@0.20m AD y AC (6.50x1.50x0.25)m</t>
  </si>
  <si>
    <t>ITBIS (sobre el 10% de los trabajos cotizados)</t>
  </si>
  <si>
    <t>und</t>
  </si>
  <si>
    <t>Parrilla Hierro Fundido para Invornales de 0.30x0.70 mts</t>
  </si>
  <si>
    <t>Tapa Pesado Hierro Fundido 25" con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</si>
</sst>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"/>
    <numFmt numFmtId="166" formatCode="#,##0.000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20"/>
      <name val="Arial Narrow"/>
      <family val="2"/>
    </font>
    <font>
      <b/>
      <i/>
      <sz val="14"/>
      <name val="Times New Roman"/>
      <family val="1"/>
    </font>
    <font>
      <sz val="10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7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" fontId="3" fillId="6" borderId="0" applyFont="0" applyAlignment="0">
      <alignment horizontal="center" vertical="center"/>
    </xf>
  </cellStyleXfs>
  <cellXfs count="100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horizontal="right" vertical="center"/>
    </xf>
    <xf numFmtId="167" fontId="13" fillId="4" borderId="5" xfId="0" applyNumberFormat="1" applyFont="1" applyFill="1" applyBorder="1" applyAlignment="1">
      <alignment horizontal="right" vertical="center"/>
    </xf>
    <xf numFmtId="165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10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4" fontId="9" fillId="0" borderId="15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10" fontId="9" fillId="0" borderId="13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166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 wrapText="1"/>
    </xf>
    <xf numFmtId="4" fontId="9" fillId="0" borderId="22" xfId="0" applyNumberFormat="1" applyFont="1" applyFill="1" applyBorder="1" applyAlignment="1">
      <alignment horizontal="center" vertical="center"/>
    </xf>
    <xf numFmtId="164" fontId="9" fillId="0" borderId="22" xfId="5" applyFont="1" applyFill="1" applyBorder="1" applyAlignment="1">
      <alignment horizontal="right" vertical="center"/>
    </xf>
    <xf numFmtId="164" fontId="3" fillId="0" borderId="23" xfId="5" applyFont="1" applyFill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0" fontId="9" fillId="2" borderId="9" xfId="1" applyFont="1" applyFill="1" applyBorder="1" applyAlignment="1">
      <alignment vertical="center"/>
    </xf>
    <xf numFmtId="0" fontId="12" fillId="0" borderId="24" xfId="0" applyFont="1" applyBorder="1" applyAlignment="1">
      <alignment vertical="center"/>
    </xf>
    <xf numFmtId="4" fontId="3" fillId="0" borderId="26" xfId="0" applyNumberFormat="1" applyFont="1" applyFill="1" applyBorder="1" applyAlignment="1">
      <alignment horizontal="right" vertical="center"/>
    </xf>
    <xf numFmtId="0" fontId="4" fillId="0" borderId="27" xfId="0" applyFont="1" applyFill="1" applyBorder="1"/>
    <xf numFmtId="4" fontId="3" fillId="0" borderId="28" xfId="0" applyNumberFormat="1" applyFont="1" applyFill="1" applyBorder="1" applyAlignment="1"/>
    <xf numFmtId="4" fontId="3" fillId="0" borderId="29" xfId="0" applyNumberFormat="1" applyFont="1" applyFill="1" applyBorder="1" applyAlignment="1"/>
    <xf numFmtId="0" fontId="4" fillId="0" borderId="27" xfId="0" applyFont="1" applyBorder="1"/>
    <xf numFmtId="0" fontId="10" fillId="2" borderId="1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4" fillId="0" borderId="0" xfId="0" applyFont="1"/>
    <xf numFmtId="0" fontId="9" fillId="0" borderId="7" xfId="0" applyFont="1" applyFill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right" vertical="center"/>
    </xf>
    <xf numFmtId="4" fontId="9" fillId="0" borderId="1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horizontal="right" vertical="center"/>
    </xf>
    <xf numFmtId="4" fontId="9" fillId="0" borderId="16" xfId="0" applyNumberFormat="1" applyFont="1" applyFill="1" applyBorder="1" applyAlignment="1">
      <alignment horizontal="right" vertical="center"/>
    </xf>
    <xf numFmtId="4" fontId="15" fillId="0" borderId="27" xfId="0" applyNumberFormat="1" applyFont="1" applyFill="1" applyBorder="1" applyAlignment="1">
      <alignment horizontal="right" vertical="center"/>
    </xf>
    <xf numFmtId="4" fontId="15" fillId="0" borderId="28" xfId="0" applyNumberFormat="1" applyFont="1" applyFill="1" applyBorder="1" applyAlignment="1">
      <alignment horizontal="right" vertical="center"/>
    </xf>
    <xf numFmtId="0" fontId="4" fillId="0" borderId="28" xfId="0" applyFont="1" applyFill="1" applyBorder="1"/>
    <xf numFmtId="0" fontId="11" fillId="2" borderId="0" xfId="1" applyFont="1" applyFill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/>
    </xf>
    <xf numFmtId="164" fontId="8" fillId="0" borderId="22" xfId="5" applyFont="1" applyFill="1" applyBorder="1" applyAlignment="1">
      <alignment horizontal="right" vertical="center"/>
    </xf>
    <xf numFmtId="2" fontId="9" fillId="0" borderId="13" xfId="0" applyNumberFormat="1" applyFont="1" applyFill="1" applyBorder="1" applyAlignment="1">
      <alignment horizontal="right" vertical="center"/>
    </xf>
    <xf numFmtId="2" fontId="9" fillId="0" borderId="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4" fontId="3" fillId="0" borderId="27" xfId="0" applyNumberFormat="1" applyFont="1" applyFill="1" applyBorder="1" applyAlignment="1"/>
    <xf numFmtId="0" fontId="10" fillId="2" borderId="14" xfId="1" applyFont="1" applyFill="1" applyBorder="1" applyAlignment="1">
      <alignment horizontal="right" vertical="center"/>
    </xf>
    <xf numFmtId="0" fontId="10" fillId="2" borderId="11" xfId="1" applyFont="1" applyFill="1" applyBorder="1" applyAlignment="1">
      <alignment horizontal="right" vertical="center"/>
    </xf>
    <xf numFmtId="0" fontId="11" fillId="2" borderId="11" xfId="1" applyFont="1" applyFill="1" applyBorder="1" applyAlignment="1">
      <alignment horizontal="left" vertical="center" wrapText="1"/>
    </xf>
    <xf numFmtId="0" fontId="11" fillId="2" borderId="25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left" vertical="center"/>
    </xf>
    <xf numFmtId="0" fontId="9" fillId="5" borderId="2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0" fontId="13" fillId="4" borderId="4" xfId="0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 wrapText="1"/>
    </xf>
    <xf numFmtId="0" fontId="9" fillId="2" borderId="25" xfId="1" applyFont="1" applyFill="1" applyBorder="1" applyAlignment="1">
      <alignment horizontal="left" vertical="center" wrapText="1"/>
    </xf>
    <xf numFmtId="14" fontId="9" fillId="2" borderId="2" xfId="1" applyNumberFormat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3" fillId="0" borderId="31" xfId="9" applyNumberFormat="1" applyFont="1" applyFill="1" applyBorder="1" applyAlignment="1">
      <alignment horizontal="right"/>
    </xf>
    <xf numFmtId="4" fontId="3" fillId="0" borderId="30" xfId="9" applyNumberFormat="1" applyFont="1" applyFill="1" applyBorder="1" applyAlignment="1">
      <alignment horizontal="right"/>
    </xf>
  </cellXfs>
  <cellStyles count="10">
    <cellStyle name="Estilo MÓDULOS" xfId="9"/>
    <cellStyle name="Millares 2" xfId="4"/>
    <cellStyle name="Millares 2 2" xfId="8"/>
    <cellStyle name="Millares 4" xfId="5"/>
    <cellStyle name="Normal" xfId="0" builtinId="0"/>
    <cellStyle name="Normal 2" xfId="1"/>
    <cellStyle name="Normal 7" xfId="3"/>
    <cellStyle name="Normal 7 2" xfId="7"/>
    <cellStyle name="Porcentaje 2" xfId="2"/>
    <cellStyle name="Porcentaje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0</xdr:row>
      <xdr:rowOff>67234</xdr:rowOff>
    </xdr:from>
    <xdr:to>
      <xdr:col>6</xdr:col>
      <xdr:colOff>438906</xdr:colOff>
      <xdr:row>6</xdr:row>
      <xdr:rowOff>171853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73" y="67234"/>
          <a:ext cx="7404483" cy="1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abSelected="1" view="pageBreakPreview" zoomScale="70" zoomScaleSheetLayoutView="70" workbookViewId="0">
      <selection activeCell="E57" sqref="E57"/>
    </sheetView>
  </sheetViews>
  <sheetFormatPr baseColWidth="10" defaultRowHeight="15" x14ac:dyDescent="0.25"/>
  <cols>
    <col min="1" max="1" width="7.7109375" style="1" bestFit="1" customWidth="1"/>
    <col min="2" max="2" width="55" style="3" bestFit="1" customWidth="1"/>
    <col min="3" max="3" width="12" style="67" customWidth="1"/>
    <col min="4" max="4" width="9.42578125" style="1" bestFit="1" customWidth="1"/>
    <col min="5" max="5" width="11.7109375" style="1" bestFit="1" customWidth="1"/>
    <col min="6" max="6" width="17" style="1" bestFit="1" customWidth="1"/>
    <col min="7" max="7" width="19.28515625" style="1" bestFit="1" customWidth="1"/>
    <col min="8" max="16384" width="11.42578125" style="1"/>
  </cols>
  <sheetData>
    <row r="1" spans="1:7" x14ac:dyDescent="0.25">
      <c r="A1" s="69"/>
      <c r="B1" s="70"/>
      <c r="C1" s="71"/>
      <c r="D1" s="71"/>
      <c r="E1" s="71"/>
      <c r="F1" s="71"/>
      <c r="G1" s="72"/>
    </row>
    <row r="2" spans="1:7" x14ac:dyDescent="0.25">
      <c r="A2" s="45"/>
      <c r="B2" s="46"/>
      <c r="C2" s="62"/>
      <c r="D2" s="47"/>
      <c r="E2" s="47"/>
      <c r="F2" s="47"/>
      <c r="G2" s="48"/>
    </row>
    <row r="3" spans="1:7" x14ac:dyDescent="0.25">
      <c r="A3" s="45"/>
      <c r="B3" s="46"/>
      <c r="C3" s="62"/>
      <c r="D3" s="47"/>
      <c r="E3" s="47"/>
      <c r="F3" s="47"/>
      <c r="G3" s="48"/>
    </row>
    <row r="4" spans="1:7" x14ac:dyDescent="0.25">
      <c r="A4" s="45"/>
      <c r="B4" s="46"/>
      <c r="C4" s="62"/>
      <c r="D4" s="47"/>
      <c r="E4" s="47"/>
      <c r="F4" s="47"/>
      <c r="G4" s="48"/>
    </row>
    <row r="5" spans="1:7" x14ac:dyDescent="0.25">
      <c r="A5" s="45"/>
      <c r="B5" s="46"/>
      <c r="C5" s="62"/>
      <c r="D5" s="47"/>
      <c r="E5" s="47"/>
      <c r="F5" s="47"/>
      <c r="G5" s="48"/>
    </row>
    <row r="6" spans="1:7" x14ac:dyDescent="0.25">
      <c r="A6" s="45"/>
      <c r="B6" s="46"/>
      <c r="C6" s="62"/>
      <c r="D6" s="47"/>
      <c r="E6" s="47"/>
      <c r="F6" s="47"/>
      <c r="G6" s="48"/>
    </row>
    <row r="7" spans="1:7" x14ac:dyDescent="0.25">
      <c r="A7" s="45"/>
      <c r="B7" s="46"/>
      <c r="C7" s="62"/>
      <c r="D7" s="47"/>
      <c r="E7" s="47"/>
      <c r="F7" s="47"/>
      <c r="G7" s="48"/>
    </row>
    <row r="8" spans="1:7" ht="22.5" x14ac:dyDescent="0.25">
      <c r="A8" s="79" t="s">
        <v>21</v>
      </c>
      <c r="B8" s="80"/>
      <c r="C8" s="80"/>
      <c r="D8" s="80"/>
      <c r="E8" s="80"/>
      <c r="F8" s="80"/>
      <c r="G8" s="81"/>
    </row>
    <row r="9" spans="1:7" ht="10.5" customHeight="1" x14ac:dyDescent="0.25">
      <c r="A9" s="73"/>
      <c r="B9" s="74"/>
      <c r="C9" s="75"/>
      <c r="D9" s="75"/>
      <c r="E9" s="75"/>
      <c r="F9" s="75"/>
      <c r="G9" s="76"/>
    </row>
    <row r="10" spans="1:7" ht="42" customHeight="1" thickBot="1" x14ac:dyDescent="0.3">
      <c r="A10" s="86" t="s">
        <v>15</v>
      </c>
      <c r="B10" s="87"/>
      <c r="C10" s="88" t="s">
        <v>47</v>
      </c>
      <c r="D10" s="88"/>
      <c r="E10" s="88"/>
      <c r="F10" s="88"/>
      <c r="G10" s="89"/>
    </row>
    <row r="11" spans="1:7" ht="24" customHeight="1" thickBot="1" x14ac:dyDescent="0.3">
      <c r="A11" s="86" t="s">
        <v>18</v>
      </c>
      <c r="B11" s="87"/>
      <c r="C11" s="90" t="s">
        <v>56</v>
      </c>
      <c r="D11" s="90"/>
      <c r="E11" s="90"/>
      <c r="F11" s="90"/>
      <c r="G11" s="91"/>
    </row>
    <row r="12" spans="1:7" ht="24" customHeight="1" thickBot="1" x14ac:dyDescent="0.3">
      <c r="A12" s="86" t="s">
        <v>19</v>
      </c>
      <c r="B12" s="87"/>
      <c r="C12" s="77" t="s">
        <v>36</v>
      </c>
      <c r="D12" s="77"/>
      <c r="E12" s="77"/>
      <c r="F12" s="77"/>
      <c r="G12" s="78"/>
    </row>
    <row r="13" spans="1:7" ht="24" customHeight="1" thickBot="1" x14ac:dyDescent="0.3">
      <c r="A13" s="86" t="s">
        <v>16</v>
      </c>
      <c r="B13" s="87"/>
      <c r="C13" s="93" t="s">
        <v>20</v>
      </c>
      <c r="D13" s="93"/>
      <c r="E13" s="93"/>
      <c r="F13" s="93"/>
      <c r="G13" s="94"/>
    </row>
    <row r="14" spans="1:7" ht="22.5" customHeight="1" thickBot="1" x14ac:dyDescent="0.3">
      <c r="A14" s="86" t="s">
        <v>17</v>
      </c>
      <c r="B14" s="87"/>
      <c r="C14" s="92"/>
      <c r="D14" s="92"/>
      <c r="E14" s="92"/>
      <c r="F14" s="4"/>
      <c r="G14" s="38"/>
    </row>
    <row r="15" spans="1:7" ht="11.25" customHeight="1" thickBot="1" x14ac:dyDescent="0.3">
      <c r="A15" s="95"/>
      <c r="B15" s="96"/>
      <c r="C15" s="96"/>
      <c r="D15" s="96"/>
      <c r="E15" s="96"/>
      <c r="F15" s="96"/>
      <c r="G15" s="97"/>
    </row>
    <row r="16" spans="1:7" s="2" customFormat="1" ht="19.5" thickBot="1" x14ac:dyDescent="0.3">
      <c r="A16" s="18" t="s">
        <v>0</v>
      </c>
      <c r="B16" s="19" t="s">
        <v>1</v>
      </c>
      <c r="C16" s="19" t="s">
        <v>2</v>
      </c>
      <c r="D16" s="19" t="s">
        <v>3</v>
      </c>
      <c r="E16" s="19" t="s">
        <v>4</v>
      </c>
      <c r="F16" s="19" t="s">
        <v>5</v>
      </c>
      <c r="G16" s="19" t="s">
        <v>6</v>
      </c>
    </row>
    <row r="17" spans="1:18" s="2" customFormat="1" ht="19.5" thickBot="1" x14ac:dyDescent="0.3">
      <c r="A17" s="13">
        <v>1</v>
      </c>
      <c r="B17" s="14" t="s">
        <v>29</v>
      </c>
      <c r="C17" s="37"/>
      <c r="D17" s="15"/>
      <c r="E17" s="15"/>
      <c r="F17" s="15"/>
      <c r="G17" s="16"/>
    </row>
    <row r="18" spans="1:18" s="2" customFormat="1" ht="38.25" thickBot="1" x14ac:dyDescent="0.3">
      <c r="A18" s="9">
        <f>+A17+0.01</f>
        <v>1.01</v>
      </c>
      <c r="B18" s="10" t="s">
        <v>57</v>
      </c>
      <c r="C18" s="12">
        <v>1</v>
      </c>
      <c r="D18" s="11" t="s">
        <v>34</v>
      </c>
      <c r="E18" s="12"/>
      <c r="F18" s="26">
        <f t="shared" ref="F18" si="0">+ROUND(C18*E18,2)</f>
        <v>0</v>
      </c>
      <c r="G18" s="41"/>
    </row>
    <row r="19" spans="1:18" s="2" customFormat="1" ht="19.5" thickBot="1" x14ac:dyDescent="0.35">
      <c r="A19" s="27"/>
      <c r="B19" s="28"/>
      <c r="C19" s="36"/>
      <c r="D19" s="28"/>
      <c r="E19" s="28"/>
      <c r="F19" s="30"/>
      <c r="G19" s="43">
        <f>+SUM(F18:F18)</f>
        <v>0</v>
      </c>
    </row>
    <row r="20" spans="1:18" ht="19.5" thickBot="1" x14ac:dyDescent="0.3">
      <c r="A20" s="54">
        <v>2</v>
      </c>
      <c r="B20" s="55" t="s">
        <v>48</v>
      </c>
      <c r="C20" s="37"/>
      <c r="D20" s="56"/>
      <c r="E20" s="56"/>
      <c r="F20" s="56"/>
      <c r="G20" s="57"/>
    </row>
    <row r="21" spans="1:18" ht="43.5" customHeight="1" thickBot="1" x14ac:dyDescent="0.3">
      <c r="A21" s="53">
        <v>1.01</v>
      </c>
      <c r="B21" s="50" t="s">
        <v>58</v>
      </c>
      <c r="C21" s="52">
        <v>130</v>
      </c>
      <c r="D21" s="51" t="s">
        <v>54</v>
      </c>
      <c r="E21" s="52"/>
      <c r="F21" s="58">
        <f t="shared" ref="F21:F23" si="1">+ROUND(C21*E21,2)</f>
        <v>0</v>
      </c>
      <c r="G21" s="41"/>
    </row>
    <row r="22" spans="1:18" s="2" customFormat="1" ht="38.25" thickBot="1" x14ac:dyDescent="0.3">
      <c r="A22" s="53">
        <f>+A21+0.01</f>
        <v>1.02</v>
      </c>
      <c r="B22" s="10" t="s">
        <v>59</v>
      </c>
      <c r="C22" s="12">
        <v>130</v>
      </c>
      <c r="D22" s="11" t="s">
        <v>54</v>
      </c>
      <c r="E22" s="52"/>
      <c r="F22" s="58">
        <f t="shared" si="1"/>
        <v>0</v>
      </c>
      <c r="G22" s="61"/>
    </row>
    <row r="23" spans="1:18" ht="24" customHeight="1" thickBot="1" x14ac:dyDescent="0.3">
      <c r="A23" s="53">
        <f>+A22+0.01</f>
        <v>1.03</v>
      </c>
      <c r="B23" s="50" t="s">
        <v>55</v>
      </c>
      <c r="C23" s="52">
        <v>1</v>
      </c>
      <c r="D23" s="51" t="s">
        <v>34</v>
      </c>
      <c r="E23" s="52"/>
      <c r="F23" s="58">
        <f t="shared" si="1"/>
        <v>0</v>
      </c>
      <c r="G23" s="61"/>
    </row>
    <row r="24" spans="1:18" s="49" customFormat="1" ht="19.5" thickBot="1" x14ac:dyDescent="0.35">
      <c r="A24" s="27"/>
      <c r="B24" s="28" t="s">
        <v>27</v>
      </c>
      <c r="C24" s="36"/>
      <c r="D24" s="28"/>
      <c r="E24" s="28"/>
      <c r="F24" s="30"/>
      <c r="G24" s="43">
        <f>+SUM(F21:F23)</f>
        <v>0</v>
      </c>
    </row>
    <row r="25" spans="1:18" ht="19.5" thickBot="1" x14ac:dyDescent="0.3">
      <c r="A25" s="54">
        <v>3</v>
      </c>
      <c r="B25" s="55" t="s">
        <v>53</v>
      </c>
      <c r="C25" s="37"/>
      <c r="D25" s="56"/>
      <c r="E25" s="56"/>
      <c r="F25" s="56"/>
      <c r="G25" s="57"/>
    </row>
    <row r="26" spans="1:18" ht="24" thickBot="1" x14ac:dyDescent="0.3">
      <c r="A26" s="53">
        <f>+A25+0.01</f>
        <v>3.01</v>
      </c>
      <c r="B26" s="50" t="s">
        <v>49</v>
      </c>
      <c r="C26" s="52">
        <v>7.875</v>
      </c>
      <c r="D26" s="51" t="s">
        <v>32</v>
      </c>
      <c r="E26" s="52"/>
      <c r="F26" s="58">
        <f t="shared" ref="F26:F36" si="2">+ROUND(C26*E26,2)</f>
        <v>0</v>
      </c>
      <c r="G26" s="59"/>
    </row>
    <row r="27" spans="1:18" ht="24" thickBot="1" x14ac:dyDescent="0.3">
      <c r="A27" s="53">
        <f t="shared" ref="A27:A36" si="3">+A26+0.01</f>
        <v>3.0199999999999996</v>
      </c>
      <c r="B27" s="50" t="s">
        <v>50</v>
      </c>
      <c r="C27" s="52">
        <v>9.4499999999999993</v>
      </c>
      <c r="D27" s="51" t="s">
        <v>32</v>
      </c>
      <c r="E27" s="52"/>
      <c r="F27" s="58">
        <f t="shared" si="2"/>
        <v>0</v>
      </c>
      <c r="G27" s="6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18" s="2" customFormat="1" ht="57" thickBot="1" x14ac:dyDescent="0.3">
      <c r="A28" s="53">
        <f t="shared" si="3"/>
        <v>3.0299999999999994</v>
      </c>
      <c r="B28" s="10" t="s">
        <v>60</v>
      </c>
      <c r="C28" s="12">
        <v>0.68</v>
      </c>
      <c r="D28" s="11" t="s">
        <v>32</v>
      </c>
      <c r="E28" s="52"/>
      <c r="F28" s="58">
        <f t="shared" si="2"/>
        <v>0</v>
      </c>
      <c r="G28" s="60"/>
    </row>
    <row r="29" spans="1:18" ht="38.25" thickBot="1" x14ac:dyDescent="0.3">
      <c r="A29" s="53">
        <f t="shared" si="3"/>
        <v>3.0399999999999991</v>
      </c>
      <c r="B29" s="50" t="s">
        <v>51</v>
      </c>
      <c r="C29" s="52">
        <v>15.75</v>
      </c>
      <c r="D29" s="51" t="s">
        <v>31</v>
      </c>
      <c r="E29" s="52"/>
      <c r="F29" s="58">
        <f t="shared" si="2"/>
        <v>0</v>
      </c>
      <c r="G29" s="60"/>
    </row>
    <row r="30" spans="1:18" ht="24" thickBot="1" x14ac:dyDescent="0.3">
      <c r="A30" s="53">
        <f t="shared" si="3"/>
        <v>3.0499999999999989</v>
      </c>
      <c r="B30" s="50" t="s">
        <v>62</v>
      </c>
      <c r="C30" s="52">
        <v>20.25</v>
      </c>
      <c r="D30" s="51" t="s">
        <v>31</v>
      </c>
      <c r="E30" s="52"/>
      <c r="F30" s="58">
        <f t="shared" si="2"/>
        <v>0</v>
      </c>
      <c r="G30" s="60"/>
    </row>
    <row r="31" spans="1:18" s="49" customFormat="1" ht="24" thickBot="1" x14ac:dyDescent="0.3">
      <c r="A31" s="53">
        <f t="shared" si="3"/>
        <v>3.0599999999999987</v>
      </c>
      <c r="B31" s="50" t="s">
        <v>52</v>
      </c>
      <c r="C31" s="52">
        <v>9</v>
      </c>
      <c r="D31" s="51" t="s">
        <v>30</v>
      </c>
      <c r="E31" s="52"/>
      <c r="F31" s="58">
        <f t="shared" si="2"/>
        <v>0</v>
      </c>
      <c r="G31" s="6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57" thickBot="1" x14ac:dyDescent="0.3">
      <c r="A32" s="53">
        <f t="shared" si="3"/>
        <v>3.0699999999999985</v>
      </c>
      <c r="B32" s="50" t="s">
        <v>61</v>
      </c>
      <c r="C32" s="52">
        <v>0.45</v>
      </c>
      <c r="D32" s="51" t="s">
        <v>32</v>
      </c>
      <c r="E32" s="52"/>
      <c r="F32" s="58">
        <f t="shared" si="2"/>
        <v>0</v>
      </c>
      <c r="G32" s="60"/>
    </row>
    <row r="33" spans="1:7" ht="38.25" thickBot="1" x14ac:dyDescent="0.3">
      <c r="A33" s="53">
        <f t="shared" si="3"/>
        <v>3.0799999999999983</v>
      </c>
      <c r="B33" s="50" t="s">
        <v>64</v>
      </c>
      <c r="C33" s="52">
        <v>18</v>
      </c>
      <c r="D33" s="51" t="s">
        <v>30</v>
      </c>
      <c r="E33" s="52"/>
      <c r="F33" s="58">
        <f t="shared" si="2"/>
        <v>0</v>
      </c>
      <c r="G33" s="60"/>
    </row>
    <row r="34" spans="1:7" s="49" customFormat="1" ht="24" thickBot="1" x14ac:dyDescent="0.3">
      <c r="A34" s="53">
        <f t="shared" si="3"/>
        <v>3.0899999999999981</v>
      </c>
      <c r="B34" s="50" t="s">
        <v>63</v>
      </c>
      <c r="C34" s="52">
        <v>1.35</v>
      </c>
      <c r="D34" s="51" t="s">
        <v>32</v>
      </c>
      <c r="E34" s="52"/>
      <c r="F34" s="58">
        <f t="shared" si="2"/>
        <v>0</v>
      </c>
      <c r="G34" s="60"/>
    </row>
    <row r="35" spans="1:7" s="49" customFormat="1" ht="38.25" thickBot="1" x14ac:dyDescent="0.3">
      <c r="A35" s="53">
        <f t="shared" si="3"/>
        <v>3.0999999999999979</v>
      </c>
      <c r="B35" s="50" t="s">
        <v>68</v>
      </c>
      <c r="C35" s="52">
        <v>1</v>
      </c>
      <c r="D35" s="51" t="s">
        <v>67</v>
      </c>
      <c r="E35" s="52"/>
      <c r="F35" s="58">
        <f t="shared" si="2"/>
        <v>0</v>
      </c>
      <c r="G35" s="60"/>
    </row>
    <row r="36" spans="1:7" s="49" customFormat="1" ht="24" thickBot="1" x14ac:dyDescent="0.3">
      <c r="A36" s="53">
        <f t="shared" si="3"/>
        <v>3.1099999999999977</v>
      </c>
      <c r="B36" s="50" t="s">
        <v>69</v>
      </c>
      <c r="C36" s="52">
        <v>2</v>
      </c>
      <c r="D36" s="51" t="s">
        <v>34</v>
      </c>
      <c r="E36" s="52"/>
      <c r="F36" s="58">
        <f t="shared" si="2"/>
        <v>0</v>
      </c>
      <c r="G36" s="60"/>
    </row>
    <row r="37" spans="1:7" ht="19.5" thickBot="1" x14ac:dyDescent="0.35">
      <c r="A37" s="27"/>
      <c r="B37" s="28"/>
      <c r="C37" s="36"/>
      <c r="D37" s="28"/>
      <c r="E37" s="28"/>
      <c r="F37" s="30"/>
      <c r="G37" s="43">
        <f>+SUM(F26:F36)</f>
        <v>0</v>
      </c>
    </row>
    <row r="38" spans="1:7" ht="19.5" thickBot="1" x14ac:dyDescent="0.3">
      <c r="A38" s="54">
        <v>4</v>
      </c>
      <c r="B38" s="55" t="s">
        <v>44</v>
      </c>
      <c r="C38" s="37"/>
      <c r="D38" s="56"/>
      <c r="E38" s="56"/>
      <c r="F38" s="56"/>
      <c r="G38" s="57"/>
    </row>
    <row r="39" spans="1:7" ht="18.75" x14ac:dyDescent="0.25">
      <c r="A39" s="53">
        <f t="shared" ref="A39:A43" si="4">+A38+0.01</f>
        <v>4.01</v>
      </c>
      <c r="B39" s="10" t="s">
        <v>39</v>
      </c>
      <c r="C39" s="12">
        <v>45</v>
      </c>
      <c r="D39" s="11" t="s">
        <v>40</v>
      </c>
      <c r="E39" s="52"/>
      <c r="F39" s="58">
        <f>+ROUND(C39*E39,2)</f>
        <v>0</v>
      </c>
      <c r="G39" s="98"/>
    </row>
    <row r="40" spans="1:7" ht="18.75" x14ac:dyDescent="0.25">
      <c r="A40" s="53">
        <f t="shared" si="4"/>
        <v>4.0199999999999996</v>
      </c>
      <c r="B40" s="50" t="s">
        <v>41</v>
      </c>
      <c r="C40" s="52">
        <v>4.5</v>
      </c>
      <c r="D40" s="51" t="s">
        <v>32</v>
      </c>
      <c r="E40" s="52"/>
      <c r="F40" s="23">
        <f t="shared" ref="F40:F43" si="5">+ROUND(C40*E40,2)</f>
        <v>0</v>
      </c>
      <c r="G40" s="99"/>
    </row>
    <row r="41" spans="1:7" ht="37.5" x14ac:dyDescent="0.25">
      <c r="A41" s="53">
        <f t="shared" si="4"/>
        <v>4.0299999999999994</v>
      </c>
      <c r="B41" s="50" t="s">
        <v>42</v>
      </c>
      <c r="C41" s="52">
        <v>5.3999999999999995</v>
      </c>
      <c r="D41" s="51" t="s">
        <v>32</v>
      </c>
      <c r="E41" s="52"/>
      <c r="F41" s="23">
        <f t="shared" si="5"/>
        <v>0</v>
      </c>
      <c r="G41" s="99"/>
    </row>
    <row r="42" spans="1:7" ht="18.75" x14ac:dyDescent="0.25">
      <c r="A42" s="53">
        <f t="shared" si="4"/>
        <v>4.0399999999999991</v>
      </c>
      <c r="B42" s="50" t="s">
        <v>43</v>
      </c>
      <c r="C42" s="52">
        <v>4.5</v>
      </c>
      <c r="D42" s="51" t="s">
        <v>32</v>
      </c>
      <c r="E42" s="52"/>
      <c r="F42" s="23">
        <f t="shared" si="5"/>
        <v>0</v>
      </c>
      <c r="G42" s="99"/>
    </row>
    <row r="43" spans="1:7" ht="38.25" thickBot="1" x14ac:dyDescent="0.3">
      <c r="A43" s="53">
        <f t="shared" si="4"/>
        <v>4.0499999999999989</v>
      </c>
      <c r="B43" s="50" t="s">
        <v>46</v>
      </c>
      <c r="C43" s="52">
        <v>45</v>
      </c>
      <c r="D43" s="51" t="s">
        <v>40</v>
      </c>
      <c r="E43" s="52"/>
      <c r="F43" s="23">
        <f t="shared" si="5"/>
        <v>0</v>
      </c>
      <c r="G43" s="99"/>
    </row>
    <row r="44" spans="1:7" ht="19.5" thickBot="1" x14ac:dyDescent="0.35">
      <c r="A44" s="27"/>
      <c r="B44" s="28"/>
      <c r="C44" s="36"/>
      <c r="D44" s="28"/>
      <c r="E44" s="28"/>
      <c r="F44" s="30"/>
      <c r="G44" s="43">
        <f>SUM(F39:F43)</f>
        <v>0</v>
      </c>
    </row>
    <row r="45" spans="1:7" ht="19.5" thickBot="1" x14ac:dyDescent="0.3">
      <c r="A45" s="13">
        <v>5</v>
      </c>
      <c r="B45" s="14" t="s">
        <v>45</v>
      </c>
      <c r="C45" s="37"/>
      <c r="D45" s="15"/>
      <c r="E45" s="15"/>
      <c r="F45" s="15"/>
      <c r="G45" s="16"/>
    </row>
    <row r="46" spans="1:7" ht="19.5" thickBot="1" x14ac:dyDescent="0.35">
      <c r="A46" s="9">
        <f>+A45+0.01</f>
        <v>5.01</v>
      </c>
      <c r="B46" s="6" t="s">
        <v>37</v>
      </c>
      <c r="C46" s="52">
        <v>5.85</v>
      </c>
      <c r="D46" s="7" t="s">
        <v>32</v>
      </c>
      <c r="E46" s="52"/>
      <c r="F46" s="26">
        <f>+C46*E46</f>
        <v>0</v>
      </c>
      <c r="G46" s="68"/>
    </row>
    <row r="47" spans="1:7" ht="19.5" thickBot="1" x14ac:dyDescent="0.35">
      <c r="A47" s="9">
        <f t="shared" ref="A47:A49" si="6">+A46+0.01</f>
        <v>5.0199999999999996</v>
      </c>
      <c r="B47" s="6" t="s">
        <v>35</v>
      </c>
      <c r="C47" s="52">
        <v>7.02</v>
      </c>
      <c r="D47" s="7" t="s">
        <v>33</v>
      </c>
      <c r="E47" s="52"/>
      <c r="F47" s="26">
        <f>+C47*E47</f>
        <v>0</v>
      </c>
      <c r="G47" s="42"/>
    </row>
    <row r="48" spans="1:7" ht="19.5" thickBot="1" x14ac:dyDescent="0.35">
      <c r="A48" s="9">
        <f t="shared" si="6"/>
        <v>5.0299999999999994</v>
      </c>
      <c r="B48" s="6" t="s">
        <v>38</v>
      </c>
      <c r="C48" s="52">
        <v>3.4124999999999996</v>
      </c>
      <c r="D48" s="7" t="s">
        <v>32</v>
      </c>
      <c r="E48" s="52"/>
      <c r="F48" s="26">
        <f>+C48*E48</f>
        <v>0</v>
      </c>
      <c r="G48" s="42"/>
    </row>
    <row r="49" spans="1:7" ht="57" thickBot="1" x14ac:dyDescent="0.35">
      <c r="A49" s="9">
        <f t="shared" si="6"/>
        <v>5.0399999999999991</v>
      </c>
      <c r="B49" s="6" t="s">
        <v>65</v>
      </c>
      <c r="C49" s="52">
        <v>2.4375</v>
      </c>
      <c r="D49" s="7" t="s">
        <v>32</v>
      </c>
      <c r="E49" s="52"/>
      <c r="F49" s="26">
        <f>+C49*E49</f>
        <v>0</v>
      </c>
      <c r="G49" s="42"/>
    </row>
    <row r="50" spans="1:7" ht="19.5" thickBot="1" x14ac:dyDescent="0.35">
      <c r="A50" s="27"/>
      <c r="B50" s="28"/>
      <c r="C50" s="36"/>
      <c r="D50" s="28"/>
      <c r="E50" s="28"/>
      <c r="F50" s="30"/>
      <c r="G50" s="43">
        <f>SUM(F46:F49)</f>
        <v>0</v>
      </c>
    </row>
    <row r="51" spans="1:7" ht="19.5" thickBot="1" x14ac:dyDescent="0.3">
      <c r="A51" s="13">
        <v>6</v>
      </c>
      <c r="B51" s="14" t="s">
        <v>8</v>
      </c>
      <c r="C51" s="37"/>
      <c r="D51" s="15"/>
      <c r="E51" s="15"/>
      <c r="F51" s="15"/>
      <c r="G51" s="16"/>
    </row>
    <row r="52" spans="1:7" ht="19.5" thickBot="1" x14ac:dyDescent="0.3">
      <c r="A52" s="5">
        <f>+A51+0.01</f>
        <v>6.01</v>
      </c>
      <c r="B52" s="6" t="s">
        <v>9</v>
      </c>
      <c r="C52" s="52">
        <v>1</v>
      </c>
      <c r="D52" s="7" t="s">
        <v>28</v>
      </c>
      <c r="E52" s="8"/>
      <c r="F52" s="26">
        <f t="shared" ref="F52" si="7">+ROUND(C52*E52,2)</f>
        <v>0</v>
      </c>
      <c r="G52" s="44"/>
    </row>
    <row r="53" spans="1:7" ht="19.5" thickBot="1" x14ac:dyDescent="0.35">
      <c r="A53" s="27"/>
      <c r="B53" s="28"/>
      <c r="C53" s="36"/>
      <c r="D53" s="28"/>
      <c r="E53" s="28"/>
      <c r="F53" s="30"/>
      <c r="G53" s="43">
        <f>+SUM(F52:F52)</f>
        <v>0</v>
      </c>
    </row>
    <row r="54" spans="1:7" ht="19.5" thickBot="1" x14ac:dyDescent="0.3">
      <c r="A54" s="39"/>
      <c r="B54" s="29"/>
      <c r="C54" s="63"/>
      <c r="D54" s="29"/>
      <c r="E54" s="29"/>
      <c r="F54" s="29"/>
      <c r="G54" s="40"/>
    </row>
    <row r="55" spans="1:7" ht="19.5" thickBot="1" x14ac:dyDescent="0.3">
      <c r="A55" s="82" t="s">
        <v>22</v>
      </c>
      <c r="B55" s="83"/>
      <c r="C55" s="83"/>
      <c r="D55" s="83"/>
      <c r="E55" s="83"/>
      <c r="F55" s="83"/>
      <c r="G55" s="16">
        <f>+ROUND(SUM(G18:G53),2)</f>
        <v>0</v>
      </c>
    </row>
    <row r="56" spans="1:7" ht="20.25" thickBot="1" x14ac:dyDescent="0.3">
      <c r="A56" s="31"/>
      <c r="B56" s="32"/>
      <c r="C56" s="64"/>
      <c r="D56" s="33"/>
      <c r="E56" s="34"/>
      <c r="F56" s="34"/>
      <c r="G56" s="35"/>
    </row>
    <row r="57" spans="1:7" ht="19.5" thickBot="1" x14ac:dyDescent="0.3">
      <c r="A57" s="13">
        <v>7</v>
      </c>
      <c r="B57" s="14" t="s">
        <v>7</v>
      </c>
      <c r="C57" s="37"/>
      <c r="D57" s="15"/>
      <c r="E57" s="15"/>
      <c r="F57" s="15"/>
      <c r="G57" s="16"/>
    </row>
    <row r="58" spans="1:7" ht="19.5" thickBot="1" x14ac:dyDescent="0.3">
      <c r="A58" s="9">
        <f>+A57+0.01</f>
        <v>7.01</v>
      </c>
      <c r="B58" s="24" t="s">
        <v>23</v>
      </c>
      <c r="C58" s="65"/>
      <c r="D58" s="25"/>
      <c r="E58" s="12"/>
      <c r="F58" s="26">
        <f t="shared" ref="F58:F65" si="8">ROUND($G$55*D58,2)</f>
        <v>0</v>
      </c>
      <c r="G58" s="44"/>
    </row>
    <row r="59" spans="1:7" ht="19.5" thickBot="1" x14ac:dyDescent="0.35">
      <c r="A59" s="5">
        <f t="shared" ref="A59:A66" si="9">+A58+0.01</f>
        <v>7.02</v>
      </c>
      <c r="B59" s="20" t="s">
        <v>11</v>
      </c>
      <c r="C59" s="66"/>
      <c r="D59" s="21"/>
      <c r="E59" s="8"/>
      <c r="F59" s="23">
        <f t="shared" si="8"/>
        <v>0</v>
      </c>
      <c r="G59" s="42"/>
    </row>
    <row r="60" spans="1:7" ht="19.5" thickBot="1" x14ac:dyDescent="0.35">
      <c r="A60" s="5">
        <f t="shared" si="9"/>
        <v>7.0299999999999994</v>
      </c>
      <c r="B60" s="20" t="s">
        <v>12</v>
      </c>
      <c r="C60" s="66"/>
      <c r="D60" s="21"/>
      <c r="E60" s="8"/>
      <c r="F60" s="23">
        <f t="shared" si="8"/>
        <v>0</v>
      </c>
      <c r="G60" s="42"/>
    </row>
    <row r="61" spans="1:7" ht="19.5" thickBot="1" x14ac:dyDescent="0.35">
      <c r="A61" s="5">
        <f t="shared" si="9"/>
        <v>7.0399999999999991</v>
      </c>
      <c r="B61" s="20" t="s">
        <v>13</v>
      </c>
      <c r="C61" s="66"/>
      <c r="D61" s="21">
        <v>0.05</v>
      </c>
      <c r="E61" s="8"/>
      <c r="F61" s="23">
        <f t="shared" si="8"/>
        <v>0</v>
      </c>
      <c r="G61" s="42"/>
    </row>
    <row r="62" spans="1:7" ht="19.5" thickBot="1" x14ac:dyDescent="0.35">
      <c r="A62" s="5">
        <f t="shared" si="9"/>
        <v>7.0499999999999989</v>
      </c>
      <c r="B62" s="20" t="s">
        <v>25</v>
      </c>
      <c r="C62" s="66"/>
      <c r="D62" s="21">
        <v>0.05</v>
      </c>
      <c r="E62" s="8"/>
      <c r="F62" s="23">
        <f t="shared" si="8"/>
        <v>0</v>
      </c>
      <c r="G62" s="42"/>
    </row>
    <row r="63" spans="1:7" ht="19.5" thickBot="1" x14ac:dyDescent="0.35">
      <c r="A63" s="5">
        <f t="shared" si="9"/>
        <v>7.0599999999999987</v>
      </c>
      <c r="B63" s="20" t="s">
        <v>10</v>
      </c>
      <c r="C63" s="66"/>
      <c r="D63" s="21">
        <v>0.04</v>
      </c>
      <c r="E63" s="8"/>
      <c r="F63" s="23">
        <f t="shared" si="8"/>
        <v>0</v>
      </c>
      <c r="G63" s="42"/>
    </row>
    <row r="64" spans="1:7" ht="38.25" thickBot="1" x14ac:dyDescent="0.35">
      <c r="A64" s="5">
        <f t="shared" si="9"/>
        <v>7.0699999999999985</v>
      </c>
      <c r="B64" s="22" t="s">
        <v>26</v>
      </c>
      <c r="C64" s="66"/>
      <c r="D64" s="21">
        <v>0.01</v>
      </c>
      <c r="E64" s="8"/>
      <c r="F64" s="23">
        <f t="shared" si="8"/>
        <v>0</v>
      </c>
      <c r="G64" s="42"/>
    </row>
    <row r="65" spans="1:7" ht="19.5" thickBot="1" x14ac:dyDescent="0.35">
      <c r="A65" s="5">
        <f t="shared" si="9"/>
        <v>7.0799999999999983</v>
      </c>
      <c r="B65" s="20" t="s">
        <v>24</v>
      </c>
      <c r="C65" s="66"/>
      <c r="D65" s="21">
        <v>1E-3</v>
      </c>
      <c r="E65" s="8"/>
      <c r="F65" s="23">
        <f t="shared" si="8"/>
        <v>0</v>
      </c>
      <c r="G65" s="42"/>
    </row>
    <row r="66" spans="1:7" ht="19.5" thickBot="1" x14ac:dyDescent="0.35">
      <c r="A66" s="5">
        <f t="shared" si="9"/>
        <v>7.0899999999999981</v>
      </c>
      <c r="B66" s="20" t="s">
        <v>66</v>
      </c>
      <c r="C66" s="66"/>
      <c r="D66" s="21">
        <v>0.18</v>
      </c>
      <c r="E66" s="8"/>
      <c r="F66" s="23">
        <f>ROUND($G$55*D66*0.1,2)</f>
        <v>0</v>
      </c>
      <c r="G66" s="42"/>
    </row>
    <row r="67" spans="1:7" ht="19.5" thickBot="1" x14ac:dyDescent="0.35">
      <c r="A67" s="27"/>
      <c r="B67" s="28"/>
      <c r="C67" s="36"/>
      <c r="D67" s="28"/>
      <c r="E67" s="28"/>
      <c r="F67" s="30"/>
      <c r="G67" s="43">
        <f>SUM(F58:F66)</f>
        <v>0</v>
      </c>
    </row>
    <row r="68" spans="1:7" ht="19.5" thickBot="1" x14ac:dyDescent="0.3">
      <c r="A68" s="39"/>
      <c r="B68" s="29"/>
      <c r="C68" s="63"/>
      <c r="D68" s="29"/>
      <c r="E68" s="29"/>
      <c r="F68" s="29"/>
      <c r="G68" s="40"/>
    </row>
    <row r="69" spans="1:7" ht="21" thickBot="1" x14ac:dyDescent="0.3">
      <c r="A69" s="84" t="s">
        <v>14</v>
      </c>
      <c r="B69" s="85"/>
      <c r="C69" s="85"/>
      <c r="D69" s="85"/>
      <c r="E69" s="85"/>
      <c r="F69" s="85"/>
      <c r="G69" s="17">
        <f>+ROUND(SUM(G67+G55),2)</f>
        <v>0</v>
      </c>
    </row>
  </sheetData>
  <autoFilter ref="A16:G67"/>
  <mergeCells count="19">
    <mergeCell ref="A55:F55"/>
    <mergeCell ref="A69:F69"/>
    <mergeCell ref="A14:B14"/>
    <mergeCell ref="C14:E14"/>
    <mergeCell ref="A15:G15"/>
    <mergeCell ref="G39:G43"/>
    <mergeCell ref="A11:B11"/>
    <mergeCell ref="C11:G11"/>
    <mergeCell ref="A12:B12"/>
    <mergeCell ref="C12:G12"/>
    <mergeCell ref="A13:B13"/>
    <mergeCell ref="C13:G13"/>
    <mergeCell ref="A10:B10"/>
    <mergeCell ref="C10:G10"/>
    <mergeCell ref="A1:B1"/>
    <mergeCell ref="C1:G1"/>
    <mergeCell ref="A8:G8"/>
    <mergeCell ref="A9:B9"/>
    <mergeCell ref="C9:G9"/>
  </mergeCells>
  <printOptions horizontalCentered="1" gridLines="1"/>
  <pageMargins left="0.31496062992125984" right="0.31496062992125984" top="0.34" bottom="0.43307086614173229" header="0.31496062992125984" footer="0.23622047244094491"/>
  <pageSetup scale="76" fitToHeight="0" orientation="portrait" r:id="rId1"/>
  <headerFooter differentFirst="1">
    <oddFooter>&amp;R&amp;8&amp;P/&amp;N</oddFooter>
  </headerFooter>
  <rowBreaks count="1" manualBreakCount="1">
    <brk id="4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(2)</vt:lpstr>
      <vt:lpstr>'PRESUPUESTO (2)'!Área_de_impresión</vt:lpstr>
      <vt:lpstr>'PRESUPUESTO (2)'!Títulos_a_imprimir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OBRAS PUBL</dc:creator>
  <cp:lastModifiedBy>ESTUDIO Y PROYECTO</cp:lastModifiedBy>
  <cp:lastPrinted>2021-09-01T18:23:14Z</cp:lastPrinted>
  <dcterms:created xsi:type="dcterms:W3CDTF">2020-09-01T13:09:10Z</dcterms:created>
  <dcterms:modified xsi:type="dcterms:W3CDTF">2021-09-01T18:23:16Z</dcterms:modified>
</cp:coreProperties>
</file>