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\Desktop\PRESUPUESTOS 006\LOTE 1\"/>
    </mc:Choice>
  </mc:AlternateContent>
  <bookViews>
    <workbookView xWindow="-120" yWindow="-120" windowWidth="29040" windowHeight="15840"/>
  </bookViews>
  <sheets>
    <sheet name="PRESUPUESTO" sheetId="4" r:id="rId1"/>
  </sheets>
  <definedNames>
    <definedName name="_xlnm.Print_Area" localSheetId="0">PRESUPUESTO!$A$1:$G$93</definedName>
    <definedName name="_xlnm.Print_Titles" localSheetId="0">PRESUPUESTO!$10:$10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4" l="1"/>
  <c r="A17" i="4" s="1"/>
  <c r="A18" i="4" s="1"/>
  <c r="F12" i="4"/>
  <c r="G13" i="4" s="1"/>
  <c r="A12" i="4"/>
  <c r="F58" i="4" l="1"/>
  <c r="F47" i="4"/>
  <c r="F36" i="4"/>
  <c r="F22" i="4" l="1"/>
  <c r="F25" i="4"/>
  <c r="F68" i="4"/>
  <c r="F75" i="4"/>
  <c r="G76" i="4" s="1"/>
  <c r="A81" i="4"/>
  <c r="A82" i="4" s="1"/>
  <c r="A83" i="4" s="1"/>
  <c r="A84" i="4" s="1"/>
  <c r="A85" i="4" s="1"/>
  <c r="A86" i="4" s="1"/>
  <c r="A87" i="4" s="1"/>
  <c r="A88" i="4" s="1"/>
  <c r="A89" i="4" s="1"/>
  <c r="F45" i="4" l="1"/>
  <c r="F34" i="4"/>
  <c r="F39" i="4" l="1"/>
  <c r="F16" i="4" l="1"/>
  <c r="F50" i="4"/>
  <c r="F28" i="4"/>
  <c r="F64" i="4"/>
  <c r="F52" i="4" l="1"/>
  <c r="F18" i="4"/>
  <c r="F30" i="4"/>
  <c r="F41" i="4"/>
  <c r="F29" i="4" l="1"/>
  <c r="F17" i="4"/>
  <c r="F51" i="4"/>
  <c r="F40" i="4"/>
  <c r="A71" i="4" l="1"/>
  <c r="A75" i="4" l="1"/>
  <c r="A72" i="4"/>
  <c r="F63" i="4"/>
  <c r="A62" i="4"/>
  <c r="A63" i="4" s="1"/>
  <c r="A64" i="4" s="1"/>
  <c r="A65" i="4" s="1"/>
  <c r="A66" i="4" s="1"/>
  <c r="A67" i="4" s="1"/>
  <c r="A68" i="4" s="1"/>
  <c r="F24" i="4"/>
  <c r="A19" i="4"/>
  <c r="A20" i="4" s="1"/>
  <c r="A21" i="4" s="1"/>
  <c r="A23" i="4" l="1"/>
  <c r="A24" i="4" s="1"/>
  <c r="A25" i="4" s="1"/>
  <c r="A28" i="4" s="1"/>
  <c r="A29" i="4" s="1"/>
  <c r="A30" i="4" s="1"/>
  <c r="A31" i="4" s="1"/>
  <c r="A32" i="4" s="1"/>
  <c r="A33" i="4" s="1"/>
  <c r="A34" i="4" s="1"/>
  <c r="A35" i="4" s="1"/>
  <c r="A36" i="4" s="1"/>
  <c r="A39" i="4" s="1"/>
  <c r="A40" i="4" s="1"/>
  <c r="A41" i="4" s="1"/>
  <c r="A42" i="4" s="1"/>
  <c r="A43" i="4" s="1"/>
  <c r="A44" i="4" s="1"/>
  <c r="A45" i="4" s="1"/>
  <c r="A46" i="4" s="1"/>
  <c r="A47" i="4" s="1"/>
  <c r="A50" i="4" s="1"/>
  <c r="A51" i="4" s="1"/>
  <c r="A52" i="4" s="1"/>
  <c r="A53" i="4" s="1"/>
  <c r="A54" i="4" s="1"/>
  <c r="A55" i="4" s="1"/>
  <c r="A56" i="4" s="1"/>
  <c r="A57" i="4" s="1"/>
  <c r="A58" i="4" s="1"/>
  <c r="A22" i="4"/>
  <c r="F65" i="4"/>
  <c r="F72" i="4" l="1"/>
  <c r="F66" i="4" l="1"/>
  <c r="F67" i="4" l="1"/>
  <c r="F62" i="4"/>
  <c r="G69" i="4" s="1"/>
  <c r="F44" i="4" l="1"/>
  <c r="F55" i="4"/>
  <c r="F21" i="4"/>
  <c r="F33" i="4"/>
  <c r="F56" i="4" l="1"/>
  <c r="F54" i="4" l="1"/>
  <c r="F43" i="4"/>
  <c r="F32" i="4"/>
  <c r="F20" i="4"/>
  <c r="F46" i="4" l="1"/>
  <c r="F23" i="4"/>
  <c r="F35" i="4"/>
  <c r="F57" i="4"/>
  <c r="F19" i="4"/>
  <c r="F53" i="4"/>
  <c r="F31" i="4"/>
  <c r="F42" i="4"/>
  <c r="G26" i="4" l="1"/>
  <c r="G37" i="4"/>
  <c r="G59" i="4"/>
  <c r="G48" i="4"/>
  <c r="F71" i="4" l="1"/>
  <c r="G73" i="4" s="1"/>
  <c r="G78" i="4" s="1"/>
  <c r="F87" i="4" l="1"/>
  <c r="F86" i="4"/>
  <c r="F82" i="4"/>
  <c r="F83" i="4"/>
  <c r="F85" i="4"/>
  <c r="F89" i="4"/>
  <c r="F88" i="4"/>
  <c r="F81" i="4"/>
  <c r="F84" i="4"/>
  <c r="G90" i="4" l="1"/>
  <c r="G92" i="4" s="1"/>
</calcChain>
</file>

<file path=xl/sharedStrings.xml><?xml version="1.0" encoding="utf-8"?>
<sst xmlns="http://schemas.openxmlformats.org/spreadsheetml/2006/main" count="140" uniqueCount="70">
  <si>
    <t>NO.</t>
  </si>
  <si>
    <t>DETALLE</t>
  </si>
  <si>
    <t>CANT.</t>
  </si>
  <si>
    <t>UNID.</t>
  </si>
  <si>
    <t>P.U.</t>
  </si>
  <si>
    <t>SUB-TOTAL</t>
  </si>
  <si>
    <t>TOTAL</t>
  </si>
  <si>
    <t>TOTAL GENERAL  RD$</t>
  </si>
  <si>
    <t xml:space="preserve">LIMPIEZA FINAL </t>
  </si>
  <si>
    <t>ud</t>
  </si>
  <si>
    <t>p.a.</t>
  </si>
  <si>
    <t>m2</t>
  </si>
  <si>
    <t xml:space="preserve">Limpieza Continua y Final </t>
  </si>
  <si>
    <t>GASTOS INDIRECTOS</t>
  </si>
  <si>
    <t>ml</t>
  </si>
  <si>
    <t>pie2</t>
  </si>
  <si>
    <t>m3</t>
  </si>
  <si>
    <t xml:space="preserve">Relleno de Reposicion para el Tapado de la Tuberia </t>
  </si>
  <si>
    <t>Bote de Material Inservible e=20%</t>
  </si>
  <si>
    <t>MOVIMIENTO DE TIERRA</t>
  </si>
  <si>
    <t>Muro de Block de 6" con ø3/8''@0.60mts Camara Llena h=0.80mts</t>
  </si>
  <si>
    <t>A</t>
  </si>
  <si>
    <t>B</t>
  </si>
  <si>
    <t>C</t>
  </si>
  <si>
    <t>D</t>
  </si>
  <si>
    <t>Asiento de Arena para Tuberia (7.10x0.40x0.10)mts+(86.40x0.50x0.10)mts</t>
  </si>
  <si>
    <t>Piezas Especiales (Codo, Niplex, Tee, Etc).</t>
  </si>
  <si>
    <t>Acondicionamiento de la Calle con Material Clasificado (caliche), Regado, Nivelado y Compactado con equipos (7.10x0.40x0.20)mts+(86.40x0.50x0.20)mts</t>
  </si>
  <si>
    <t>DESCRIPCION DE LOS TRABAJOS:</t>
  </si>
  <si>
    <t>DIRECCIÓN:</t>
  </si>
  <si>
    <t>CIRCUNSCRIPCIÓN</t>
  </si>
  <si>
    <t>MUNICIPIO:</t>
  </si>
  <si>
    <t>SANTO DOMINGO NORTE</t>
  </si>
  <si>
    <t>FECHA DE ELABORACION:</t>
  </si>
  <si>
    <t>LOS GUARICANOS</t>
  </si>
  <si>
    <t xml:space="preserve"> </t>
  </si>
  <si>
    <t>Excavacion a mano</t>
  </si>
  <si>
    <t xml:space="preserve">Pañete pulido en Muros </t>
  </si>
  <si>
    <t>Demolición de piso de hormigón a mano e=0.12m</t>
  </si>
  <si>
    <t>REGISTRO R2 (1.20x1.20x1.40)mts</t>
  </si>
  <si>
    <t xml:space="preserve">REGISTRO R3 (1.20x1.20x1.40)mts </t>
  </si>
  <si>
    <t xml:space="preserve">REGISTRO R4 (1.20x1.20x1.40)mts </t>
  </si>
  <si>
    <t xml:space="preserve">Excavacion con Retroexcavadora h=1.00@3.00 Long= 93.50mts </t>
  </si>
  <si>
    <t xml:space="preserve">PRESUPUESTO No. </t>
  </si>
  <si>
    <t>Platea Hormigón Armado e=0.10m, Ø3/8"@0.20mts A.D. Hormigón f´c=210kg/cm2  (ligadora)</t>
  </si>
  <si>
    <t>Losa Hormigón Armado  e=0.10m, Ø3/8"@0.20mts A.D. Hormigón f´c=210kg/cm2  (ligadora)  (1.00x1.00x0.10)mts</t>
  </si>
  <si>
    <t xml:space="preserve">Losa Hormigón Armado  e=0.10m, Ø3/8"@0.20mts A.D. Hormigón f´c=210kg/cm2  (ligadora) </t>
  </si>
  <si>
    <t>REGISTRO R1 (1.00x1.00x1.00) mts Entrada de Agua del Peatón</t>
  </si>
  <si>
    <t>H.A. en Peatónal e=0.10m Hormigón (ligadora) 210kg/cm2; malla electrosoldada D2.3 10x10, fortado con helicóptero (7.10x0.40x0.10)mts+(86.40x0.50x0.10)mts</t>
  </si>
  <si>
    <t>PEATÓN, SECTOR LAS 10 TAREAS</t>
  </si>
  <si>
    <t>CONSTRUCCIÓN DE REGISTROS Y COLOCACION DE TUBERÍAS DE 14" Y 18" PARA LA SOLUCION DE DRENAJE PLUVIAL</t>
  </si>
  <si>
    <t>CONSTRUCCIÓN DE REGISTROS</t>
  </si>
  <si>
    <t>ACONDICIONAMIENTO DEL PEATÓN</t>
  </si>
  <si>
    <t>Dirección Técnica</t>
  </si>
  <si>
    <t xml:space="preserve">Gastos Administrativos </t>
  </si>
  <si>
    <t xml:space="preserve">Transporte </t>
  </si>
  <si>
    <t xml:space="preserve">Imprevisto </t>
  </si>
  <si>
    <t xml:space="preserve">Supervisión </t>
  </si>
  <si>
    <t xml:space="preserve">Seguros y Fianzas </t>
  </si>
  <si>
    <t>Servicios Sociales; Pensiones y Jubilaciones (Ley No.6-86)</t>
  </si>
  <si>
    <t>CODIA</t>
  </si>
  <si>
    <t>ITBIS (sobre el 10% de los trabajos cotizados)</t>
  </si>
  <si>
    <t>Zabaleta de piso</t>
  </si>
  <si>
    <t>TUBERÍAS DE ARRASTRE</t>
  </si>
  <si>
    <t>Tuberia de PVC 18" Drenaje SDR-41</t>
  </si>
  <si>
    <t>Tuberia de PVC 16" Drenaje SDR-41</t>
  </si>
  <si>
    <t>LETREEO DE OBRA</t>
  </si>
  <si>
    <t>Letrero de Obra</t>
  </si>
  <si>
    <t>Parrilla Hierro Fundido para Invornales de 0.30x0.70 mts</t>
  </si>
  <si>
    <t>Tapa Pesado Hierro Fundido 25" con 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</si>
</sst>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#,##0.000"/>
    <numFmt numFmtId="167" formatCode="&quot;$&quot;#,##0.00"/>
  </numFmts>
  <fonts count="14" x14ac:knownFonts="1">
    <font>
      <sz val="11"/>
      <color theme="1"/>
      <name val="Calibri"/>
      <family val="2"/>
      <scheme val="minor"/>
    </font>
    <font>
      <sz val="16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color theme="4" tint="-0.249977111117893"/>
      <name val="Times New Roman"/>
      <family val="1"/>
    </font>
    <font>
      <b/>
      <sz val="11"/>
      <name val="Tahoma"/>
      <family val="2"/>
    </font>
    <font>
      <sz val="10"/>
      <name val="Tahoma"/>
      <family val="2"/>
    </font>
    <font>
      <sz val="14"/>
      <color theme="1"/>
      <name val="Times New Roman"/>
      <family val="1"/>
    </font>
    <font>
      <b/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166" fontId="5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3" fontId="6" fillId="0" borderId="0" xfId="5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43" fontId="7" fillId="0" borderId="0" xfId="5" applyFont="1" applyFill="1" applyBorder="1" applyAlignment="1">
      <alignment horizontal="right" vertical="center"/>
    </xf>
    <xf numFmtId="43" fontId="8" fillId="0" borderId="7" xfId="5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right" vertical="center"/>
    </xf>
    <xf numFmtId="4" fontId="8" fillId="4" borderId="8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4" fontId="7" fillId="0" borderId="11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4" fontId="7" fillId="0" borderId="16" xfId="0" applyNumberFormat="1" applyFont="1" applyFill="1" applyBorder="1" applyAlignment="1">
      <alignment horizontal="center" vertical="center"/>
    </xf>
    <xf numFmtId="4" fontId="7" fillId="0" borderId="16" xfId="0" applyNumberFormat="1" applyFont="1" applyFill="1" applyBorder="1" applyAlignment="1">
      <alignment horizontal="right" vertical="center"/>
    </xf>
    <xf numFmtId="4" fontId="8" fillId="0" borderId="7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center" wrapText="1"/>
    </xf>
    <xf numFmtId="4" fontId="7" fillId="0" borderId="5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right" vertical="center"/>
    </xf>
    <xf numFmtId="0" fontId="12" fillId="0" borderId="6" xfId="0" applyFont="1" applyBorder="1"/>
    <xf numFmtId="0" fontId="12" fillId="0" borderId="0" xfId="0" applyFont="1" applyBorder="1"/>
    <xf numFmtId="4" fontId="8" fillId="4" borderId="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4" fontId="7" fillId="0" borderId="17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right" vertical="center"/>
    </xf>
    <xf numFmtId="4" fontId="8" fillId="3" borderId="4" xfId="0" applyNumberFormat="1" applyFont="1" applyFill="1" applyBorder="1" applyAlignment="1">
      <alignment horizontal="right" vertical="center"/>
    </xf>
    <xf numFmtId="4" fontId="7" fillId="0" borderId="19" xfId="0" applyNumberFormat="1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right" vertical="center"/>
    </xf>
    <xf numFmtId="4" fontId="8" fillId="0" borderId="14" xfId="0" applyNumberFormat="1" applyFont="1" applyFill="1" applyBorder="1" applyAlignment="1">
      <alignment horizontal="right" vertical="center"/>
    </xf>
    <xf numFmtId="4" fontId="8" fillId="0" borderId="18" xfId="0" applyNumberFormat="1" applyFont="1" applyFill="1" applyBorder="1" applyAlignment="1">
      <alignment horizontal="right" vertical="center"/>
    </xf>
    <xf numFmtId="4" fontId="8" fillId="0" borderId="15" xfId="0" applyNumberFormat="1" applyFont="1" applyFill="1" applyBorder="1" applyAlignment="1">
      <alignment horizontal="right" vertical="center"/>
    </xf>
    <xf numFmtId="0" fontId="12" fillId="3" borderId="2" xfId="0" applyFont="1" applyFill="1" applyBorder="1" applyAlignment="1">
      <alignment vertical="center"/>
    </xf>
    <xf numFmtId="4" fontId="7" fillId="0" borderId="17" xfId="0" applyNumberFormat="1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/>
    </xf>
    <xf numFmtId="10" fontId="7" fillId="0" borderId="16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0" fontId="2" fillId="0" borderId="20" xfId="0" applyFont="1" applyBorder="1"/>
    <xf numFmtId="4" fontId="7" fillId="0" borderId="11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right" vertical="center"/>
    </xf>
    <xf numFmtId="4" fontId="8" fillId="0" borderId="21" xfId="0" applyNumberFormat="1" applyFont="1" applyBorder="1"/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3" xfId="0" applyFont="1" applyBorder="1" applyAlignment="1">
      <alignment horizontal="right" vertical="center"/>
    </xf>
    <xf numFmtId="0" fontId="12" fillId="0" borderId="24" xfId="0" applyFont="1" applyBorder="1" applyAlignment="1">
      <alignment vertical="center"/>
    </xf>
    <xf numFmtId="4" fontId="8" fillId="0" borderId="25" xfId="0" applyNumberFormat="1" applyFont="1" applyBorder="1"/>
    <xf numFmtId="0" fontId="12" fillId="0" borderId="26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4" fontId="8" fillId="0" borderId="28" xfId="0" applyNumberFormat="1" applyFont="1" applyBorder="1" applyAlignment="1">
      <alignment horizontal="right" vertical="center"/>
    </xf>
    <xf numFmtId="166" fontId="7" fillId="0" borderId="29" xfId="0" applyNumberFormat="1" applyFont="1" applyBorder="1" applyAlignment="1">
      <alignment horizontal="left" vertical="center"/>
    </xf>
    <xf numFmtId="0" fontId="8" fillId="0" borderId="30" xfId="0" applyFont="1" applyBorder="1" applyAlignment="1">
      <alignment vertical="center" wrapText="1"/>
    </xf>
    <xf numFmtId="43" fontId="8" fillId="0" borderId="30" xfId="5" applyFont="1" applyFill="1" applyBorder="1" applyAlignment="1">
      <alignment horizontal="right" vertical="center"/>
    </xf>
    <xf numFmtId="4" fontId="8" fillId="0" borderId="30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right" vertical="center"/>
    </xf>
    <xf numFmtId="0" fontId="7" fillId="0" borderId="31" xfId="0" applyFont="1" applyBorder="1" applyAlignment="1">
      <alignment horizontal="center" vertical="center"/>
    </xf>
    <xf numFmtId="4" fontId="12" fillId="0" borderId="0" xfId="0" applyNumberFormat="1" applyFont="1" applyBorder="1"/>
    <xf numFmtId="167" fontId="13" fillId="5" borderId="3" xfId="0" applyNumberFormat="1" applyFont="1" applyFill="1" applyBorder="1" applyAlignment="1">
      <alignment horizontal="right" vertical="center"/>
    </xf>
    <xf numFmtId="0" fontId="7" fillId="0" borderId="16" xfId="0" applyFont="1" applyBorder="1" applyAlignment="1">
      <alignment horizontal="left" vertical="center" wrapText="1"/>
    </xf>
    <xf numFmtId="4" fontId="7" fillId="0" borderId="16" xfId="0" applyNumberFormat="1" applyFont="1" applyBorder="1" applyAlignment="1">
      <alignment horizontal="center" vertical="center"/>
    </xf>
    <xf numFmtId="165" fontId="8" fillId="5" borderId="14" xfId="0" applyNumberFormat="1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2" fillId="0" borderId="32" xfId="0" applyFont="1" applyBorder="1"/>
    <xf numFmtId="0" fontId="2" fillId="0" borderId="12" xfId="0" applyFont="1" applyBorder="1"/>
    <xf numFmtId="0" fontId="2" fillId="0" borderId="13" xfId="0" applyFont="1" applyBorder="1"/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right" vertical="center"/>
    </xf>
    <xf numFmtId="0" fontId="2" fillId="0" borderId="12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4" fontId="7" fillId="0" borderId="16" xfId="0" applyNumberFormat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wrapText="1"/>
    </xf>
    <xf numFmtId="0" fontId="7" fillId="0" borderId="16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3" fillId="5" borderId="1" xfId="0" applyFont="1" applyFill="1" applyBorder="1" applyAlignment="1">
      <alignment horizontal="right" vertical="center"/>
    </xf>
    <xf numFmtId="0" fontId="13" fillId="5" borderId="2" xfId="0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right" vertical="center"/>
    </xf>
    <xf numFmtId="0" fontId="11" fillId="2" borderId="0" xfId="1" applyFont="1" applyFill="1" applyBorder="1" applyAlignment="1">
      <alignment horizontal="left" vertical="center" wrapText="1"/>
    </xf>
    <xf numFmtId="0" fontId="11" fillId="2" borderId="7" xfId="1" applyFont="1" applyFill="1" applyBorder="1" applyAlignment="1">
      <alignment horizontal="left" vertical="center" wrapText="1"/>
    </xf>
    <xf numFmtId="0" fontId="8" fillId="2" borderId="6" xfId="1" applyFont="1" applyFill="1" applyBorder="1" applyAlignment="1">
      <alignment horizontal="right" vertical="top"/>
    </xf>
    <xf numFmtId="0" fontId="8" fillId="2" borderId="0" xfId="1" applyFont="1" applyFill="1" applyBorder="1" applyAlignment="1">
      <alignment horizontal="right" vertical="top"/>
    </xf>
    <xf numFmtId="0" fontId="7" fillId="2" borderId="9" xfId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 wrapText="1"/>
    </xf>
    <xf numFmtId="0" fontId="8" fillId="2" borderId="6" xfId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right" vertical="center"/>
    </xf>
    <xf numFmtId="2" fontId="8" fillId="3" borderId="1" xfId="0" applyNumberFormat="1" applyFont="1" applyFill="1" applyBorder="1" applyAlignment="1">
      <alignment horizontal="right" vertical="center"/>
    </xf>
    <xf numFmtId="2" fontId="8" fillId="3" borderId="2" xfId="0" applyNumberFormat="1" applyFont="1" applyFill="1" applyBorder="1" applyAlignment="1">
      <alignment horizontal="right" vertical="center"/>
    </xf>
    <xf numFmtId="2" fontId="8" fillId="3" borderId="3" xfId="0" applyNumberFormat="1" applyFont="1" applyFill="1" applyBorder="1" applyAlignment="1">
      <alignment horizontal="right" vertical="center"/>
    </xf>
    <xf numFmtId="0" fontId="7" fillId="2" borderId="12" xfId="1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14" fontId="7" fillId="2" borderId="9" xfId="1" applyNumberFormat="1" applyFont="1" applyFill="1" applyBorder="1" applyAlignment="1">
      <alignment horizontal="left" vertical="center"/>
    </xf>
  </cellXfs>
  <cellStyles count="8">
    <cellStyle name="Millares [0] 4" xfId="7"/>
    <cellStyle name="Millares 4" xfId="5"/>
    <cellStyle name="Millares 7" xfId="3"/>
    <cellStyle name="Normal" xfId="0" builtinId="0"/>
    <cellStyle name="Normal 10 2" xfId="4"/>
    <cellStyle name="Normal 2" xfId="1"/>
    <cellStyle name="Normal 2 3" xfId="2"/>
    <cellStyle name="Porcentu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770334</xdr:colOff>
      <xdr:row>0</xdr:row>
      <xdr:rowOff>29823</xdr:rowOff>
    </xdr:from>
    <xdr:to>
      <xdr:col>6</xdr:col>
      <xdr:colOff>285420</xdr:colOff>
      <xdr:row>0</xdr:row>
      <xdr:rowOff>1060913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6246" y="29823"/>
          <a:ext cx="6482743" cy="1031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view="pageBreakPreview" topLeftCell="A82" zoomScale="70" zoomScaleNormal="100" zoomScaleSheetLayoutView="70" workbookViewId="0">
      <selection activeCell="F68" sqref="F68"/>
    </sheetView>
  </sheetViews>
  <sheetFormatPr baseColWidth="10" defaultColWidth="11.42578125" defaultRowHeight="15" x14ac:dyDescent="0.25"/>
  <cols>
    <col min="1" max="1" width="8.85546875" style="1" customWidth="1"/>
    <col min="2" max="2" width="54.28515625" style="91" customWidth="1"/>
    <col min="3" max="3" width="10" style="1" customWidth="1"/>
    <col min="4" max="4" width="9.140625" style="1" customWidth="1"/>
    <col min="5" max="5" width="14.140625" style="1" customWidth="1"/>
    <col min="6" max="6" width="16.85546875" style="1" customWidth="1"/>
    <col min="7" max="7" width="20.28515625" style="1" bestFit="1" customWidth="1"/>
    <col min="8" max="16384" width="11.42578125" style="1"/>
  </cols>
  <sheetData>
    <row r="1" spans="1:7" ht="96.75" customHeight="1" x14ac:dyDescent="0.25">
      <c r="A1" s="73"/>
      <c r="B1" s="82"/>
      <c r="C1" s="74"/>
      <c r="D1" s="74"/>
      <c r="E1" s="74"/>
      <c r="F1" s="74"/>
      <c r="G1" s="75"/>
    </row>
    <row r="2" spans="1:7" ht="18.75" customHeight="1" x14ac:dyDescent="0.25">
      <c r="A2" s="94" t="s">
        <v>43</v>
      </c>
      <c r="B2" s="95"/>
      <c r="C2" s="95"/>
      <c r="D2" s="95"/>
      <c r="E2" s="95"/>
      <c r="F2" s="95"/>
      <c r="G2" s="96"/>
    </row>
    <row r="3" spans="1:7" ht="11.25" customHeight="1" x14ac:dyDescent="0.25">
      <c r="A3" s="97"/>
      <c r="B3" s="98"/>
      <c r="C3" s="99"/>
      <c r="D3" s="99"/>
      <c r="E3" s="99"/>
      <c r="F3" s="99"/>
      <c r="G3" s="100"/>
    </row>
    <row r="4" spans="1:7" ht="60" customHeight="1" thickBot="1" x14ac:dyDescent="0.3">
      <c r="A4" s="101" t="s">
        <v>28</v>
      </c>
      <c r="B4" s="102"/>
      <c r="C4" s="103" t="s">
        <v>50</v>
      </c>
      <c r="D4" s="103"/>
      <c r="E4" s="103"/>
      <c r="F4" s="103"/>
      <c r="G4" s="104"/>
    </row>
    <row r="5" spans="1:7" ht="25.5" customHeight="1" thickBot="1" x14ac:dyDescent="0.3">
      <c r="A5" s="105" t="s">
        <v>29</v>
      </c>
      <c r="B5" s="106"/>
      <c r="C5" s="110" t="s">
        <v>49</v>
      </c>
      <c r="D5" s="110"/>
      <c r="E5" s="110"/>
      <c r="F5" s="110"/>
      <c r="G5" s="111"/>
    </row>
    <row r="6" spans="1:7" ht="25.5" customHeight="1" thickBot="1" x14ac:dyDescent="0.3">
      <c r="A6" s="105" t="s">
        <v>30</v>
      </c>
      <c r="B6" s="106"/>
      <c r="C6" s="110" t="s">
        <v>34</v>
      </c>
      <c r="D6" s="110"/>
      <c r="E6" s="110"/>
      <c r="F6" s="110"/>
      <c r="G6" s="111"/>
    </row>
    <row r="7" spans="1:7" ht="20.25" customHeight="1" thickBot="1" x14ac:dyDescent="0.3">
      <c r="A7" s="105" t="s">
        <v>31</v>
      </c>
      <c r="B7" s="106"/>
      <c r="C7" s="112" t="s">
        <v>32</v>
      </c>
      <c r="D7" s="112"/>
      <c r="E7" s="112"/>
      <c r="F7" s="112"/>
      <c r="G7" s="113"/>
    </row>
    <row r="8" spans="1:7" ht="20.25" customHeight="1" thickBot="1" x14ac:dyDescent="0.3">
      <c r="A8" s="105" t="s">
        <v>33</v>
      </c>
      <c r="B8" s="106"/>
      <c r="C8" s="114"/>
      <c r="D8" s="114"/>
      <c r="E8" s="114"/>
      <c r="F8" s="9"/>
      <c r="G8" s="10"/>
    </row>
    <row r="9" spans="1:7" ht="21" thickBot="1" x14ac:dyDescent="0.3">
      <c r="A9" s="76"/>
      <c r="B9" s="83"/>
      <c r="C9" s="8"/>
      <c r="D9" s="8"/>
      <c r="E9" s="8"/>
      <c r="F9" s="8"/>
      <c r="G9" s="77"/>
    </row>
    <row r="10" spans="1:7" ht="19.5" thickBot="1" x14ac:dyDescent="0.3">
      <c r="A10" s="71" t="s">
        <v>0</v>
      </c>
      <c r="B10" s="84" t="s">
        <v>1</v>
      </c>
      <c r="C10" s="72" t="s">
        <v>2</v>
      </c>
      <c r="D10" s="72" t="s">
        <v>3</v>
      </c>
      <c r="E10" s="72" t="s">
        <v>4</v>
      </c>
      <c r="F10" s="72" t="s">
        <v>5</v>
      </c>
      <c r="G10" s="72" t="s">
        <v>6</v>
      </c>
    </row>
    <row r="11" spans="1:7" ht="19.5" customHeight="1" thickBot="1" x14ac:dyDescent="0.3">
      <c r="A11" s="11">
        <v>1</v>
      </c>
      <c r="B11" s="80" t="s">
        <v>66</v>
      </c>
      <c r="C11" s="32"/>
      <c r="D11" s="32"/>
      <c r="E11" s="32"/>
      <c r="F11" s="32"/>
      <c r="G11" s="81"/>
    </row>
    <row r="12" spans="1:7" ht="24" customHeight="1" x14ac:dyDescent="0.25">
      <c r="A12" s="31">
        <f>+A11+0.01</f>
        <v>1.01</v>
      </c>
      <c r="B12" s="20" t="s">
        <v>67</v>
      </c>
      <c r="C12" s="21">
        <v>1</v>
      </c>
      <c r="D12" s="21" t="s">
        <v>9</v>
      </c>
      <c r="E12" s="22"/>
      <c r="F12" s="35">
        <f>+ROUND(C12*E12,2)</f>
        <v>0</v>
      </c>
      <c r="G12" s="38"/>
    </row>
    <row r="13" spans="1:7" ht="19.5" thickBot="1" x14ac:dyDescent="0.35">
      <c r="A13" s="27"/>
      <c r="B13" s="85"/>
      <c r="C13" s="28"/>
      <c r="D13" s="28"/>
      <c r="E13" s="28"/>
      <c r="F13" s="67"/>
      <c r="G13" s="39">
        <f>SUM(F12)</f>
        <v>0</v>
      </c>
    </row>
    <row r="14" spans="1:7" ht="19.5" customHeight="1" thickBot="1" x14ac:dyDescent="0.3">
      <c r="A14" s="11">
        <v>2</v>
      </c>
      <c r="B14" s="12" t="s">
        <v>51</v>
      </c>
      <c r="C14" s="13"/>
      <c r="D14" s="13"/>
      <c r="E14" s="13"/>
      <c r="F14" s="13"/>
      <c r="G14" s="14"/>
    </row>
    <row r="15" spans="1:7" ht="43.5" customHeight="1" thickBot="1" x14ac:dyDescent="0.3">
      <c r="A15" s="15" t="s">
        <v>21</v>
      </c>
      <c r="B15" s="16" t="s">
        <v>47</v>
      </c>
      <c r="C15" s="17"/>
      <c r="D15" s="17"/>
      <c r="E15" s="17"/>
      <c r="F15" s="17"/>
      <c r="G15" s="18"/>
    </row>
    <row r="16" spans="1:7" ht="24" customHeight="1" x14ac:dyDescent="0.25">
      <c r="A16" s="19">
        <f>+A14+0.01</f>
        <v>2.0099999999999998</v>
      </c>
      <c r="B16" s="20" t="s">
        <v>38</v>
      </c>
      <c r="C16" s="21">
        <v>0.17</v>
      </c>
      <c r="D16" s="21" t="s">
        <v>16</v>
      </c>
      <c r="E16" s="22"/>
      <c r="F16" s="35">
        <f t="shared" ref="F16:F25" si="0">+ROUND(C16*E16,2)</f>
        <v>0</v>
      </c>
      <c r="G16" s="37"/>
    </row>
    <row r="17" spans="1:7" ht="24" customHeight="1" x14ac:dyDescent="0.25">
      <c r="A17" s="19">
        <f t="shared" ref="A17:A25" si="1">+A16+0.01</f>
        <v>2.0199999999999996</v>
      </c>
      <c r="B17" s="20" t="s">
        <v>36</v>
      </c>
      <c r="C17" s="21">
        <v>1</v>
      </c>
      <c r="D17" s="21" t="s">
        <v>16</v>
      </c>
      <c r="E17" s="22"/>
      <c r="F17" s="35">
        <f t="shared" si="0"/>
        <v>0</v>
      </c>
      <c r="G17" s="38"/>
    </row>
    <row r="18" spans="1:7" ht="24" customHeight="1" x14ac:dyDescent="0.25">
      <c r="A18" s="19">
        <f t="shared" si="1"/>
        <v>2.0299999999999994</v>
      </c>
      <c r="B18" s="20" t="s">
        <v>18</v>
      </c>
      <c r="C18" s="21">
        <v>1.4</v>
      </c>
      <c r="D18" s="21" t="s">
        <v>16</v>
      </c>
      <c r="E18" s="22"/>
      <c r="F18" s="35">
        <f t="shared" si="0"/>
        <v>0</v>
      </c>
      <c r="G18" s="38"/>
    </row>
    <row r="19" spans="1:7" ht="56.25" x14ac:dyDescent="0.25">
      <c r="A19" s="19">
        <f t="shared" si="1"/>
        <v>2.0399999999999991</v>
      </c>
      <c r="B19" s="24" t="s">
        <v>44</v>
      </c>
      <c r="C19" s="25">
        <v>0.1</v>
      </c>
      <c r="D19" s="25" t="s">
        <v>16</v>
      </c>
      <c r="E19" s="22"/>
      <c r="F19" s="35">
        <f t="shared" si="0"/>
        <v>0</v>
      </c>
      <c r="G19" s="38"/>
    </row>
    <row r="20" spans="1:7" ht="37.5" x14ac:dyDescent="0.25">
      <c r="A20" s="19">
        <f t="shared" si="1"/>
        <v>2.0499999999999989</v>
      </c>
      <c r="B20" s="24" t="s">
        <v>20</v>
      </c>
      <c r="C20" s="25">
        <v>3.2</v>
      </c>
      <c r="D20" s="25" t="s">
        <v>11</v>
      </c>
      <c r="E20" s="22"/>
      <c r="F20" s="35">
        <f t="shared" si="0"/>
        <v>0</v>
      </c>
      <c r="G20" s="38"/>
    </row>
    <row r="21" spans="1:7" ht="24" customHeight="1" x14ac:dyDescent="0.25">
      <c r="A21" s="19">
        <f t="shared" si="1"/>
        <v>2.0599999999999987</v>
      </c>
      <c r="B21" s="20" t="s">
        <v>37</v>
      </c>
      <c r="C21" s="21">
        <v>3.2</v>
      </c>
      <c r="D21" s="21" t="s">
        <v>11</v>
      </c>
      <c r="E21" s="22"/>
      <c r="F21" s="35">
        <f t="shared" si="0"/>
        <v>0</v>
      </c>
      <c r="G21" s="38"/>
    </row>
    <row r="22" spans="1:7" ht="24" customHeight="1" x14ac:dyDescent="0.25">
      <c r="A22" s="41">
        <f>+A21+0.01</f>
        <v>2.0699999999999985</v>
      </c>
      <c r="B22" s="69" t="s">
        <v>62</v>
      </c>
      <c r="C22" s="70">
        <v>4</v>
      </c>
      <c r="D22" s="70" t="s">
        <v>14</v>
      </c>
      <c r="E22" s="22"/>
      <c r="F22" s="35">
        <f t="shared" si="0"/>
        <v>0</v>
      </c>
      <c r="G22" s="38"/>
    </row>
    <row r="23" spans="1:7" ht="56.25" x14ac:dyDescent="0.25">
      <c r="A23" s="19">
        <f>+A21+0.01</f>
        <v>2.0699999999999985</v>
      </c>
      <c r="B23" s="24" t="s">
        <v>45</v>
      </c>
      <c r="C23" s="25">
        <v>0.1</v>
      </c>
      <c r="D23" s="25" t="s">
        <v>16</v>
      </c>
      <c r="E23" s="22"/>
      <c r="F23" s="35">
        <f t="shared" si="0"/>
        <v>0</v>
      </c>
      <c r="G23" s="38"/>
    </row>
    <row r="24" spans="1:7" ht="39" customHeight="1" x14ac:dyDescent="0.25">
      <c r="A24" s="19">
        <f t="shared" si="1"/>
        <v>2.0799999999999983</v>
      </c>
      <c r="B24" s="86" t="s">
        <v>68</v>
      </c>
      <c r="C24" s="25">
        <v>2.15</v>
      </c>
      <c r="D24" s="25" t="s">
        <v>15</v>
      </c>
      <c r="E24" s="22"/>
      <c r="F24" s="35">
        <f t="shared" si="0"/>
        <v>0</v>
      </c>
      <c r="G24" s="38"/>
    </row>
    <row r="25" spans="1:7" ht="24.75" customHeight="1" x14ac:dyDescent="0.25">
      <c r="A25" s="19">
        <f t="shared" si="1"/>
        <v>2.0899999999999981</v>
      </c>
      <c r="B25" s="86" t="s">
        <v>69</v>
      </c>
      <c r="C25" s="25">
        <v>1</v>
      </c>
      <c r="D25" s="25" t="s">
        <v>9</v>
      </c>
      <c r="E25" s="22"/>
      <c r="F25" s="35">
        <f t="shared" si="0"/>
        <v>0</v>
      </c>
      <c r="G25" s="38"/>
    </row>
    <row r="26" spans="1:7" ht="19.5" thickBot="1" x14ac:dyDescent="0.35">
      <c r="A26" s="27"/>
      <c r="B26" s="85"/>
      <c r="C26" s="28"/>
      <c r="D26" s="28"/>
      <c r="E26" s="28"/>
      <c r="F26" s="28"/>
      <c r="G26" s="39">
        <f>SUM(F16:F25)</f>
        <v>0</v>
      </c>
    </row>
    <row r="27" spans="1:7" ht="19.5" thickBot="1" x14ac:dyDescent="0.3">
      <c r="A27" s="29" t="s">
        <v>22</v>
      </c>
      <c r="B27" s="16" t="s">
        <v>39</v>
      </c>
      <c r="C27" s="30"/>
      <c r="D27" s="30"/>
      <c r="E27" s="30"/>
      <c r="F27" s="30"/>
      <c r="G27" s="36"/>
    </row>
    <row r="28" spans="1:7" ht="24" customHeight="1" x14ac:dyDescent="0.25">
      <c r="A28" s="19">
        <f>+A25+0.01</f>
        <v>2.0999999999999979</v>
      </c>
      <c r="B28" s="20" t="s">
        <v>38</v>
      </c>
      <c r="C28" s="21">
        <v>0.24</v>
      </c>
      <c r="D28" s="21" t="s">
        <v>16</v>
      </c>
      <c r="E28" s="22"/>
      <c r="F28" s="35">
        <f t="shared" ref="F28:F36" si="2">+ROUND(C28*E28,2)</f>
        <v>0</v>
      </c>
      <c r="G28" s="37"/>
    </row>
    <row r="29" spans="1:7" ht="24" customHeight="1" x14ac:dyDescent="0.25">
      <c r="A29" s="19">
        <f t="shared" ref="A29:A36" si="3">+A28+0.01</f>
        <v>2.1099999999999977</v>
      </c>
      <c r="B29" s="20" t="s">
        <v>36</v>
      </c>
      <c r="C29" s="21">
        <v>2.02</v>
      </c>
      <c r="D29" s="21" t="s">
        <v>16</v>
      </c>
      <c r="E29" s="22"/>
      <c r="F29" s="35">
        <f t="shared" si="2"/>
        <v>0</v>
      </c>
      <c r="G29" s="38"/>
    </row>
    <row r="30" spans="1:7" ht="24" customHeight="1" x14ac:dyDescent="0.25">
      <c r="A30" s="19">
        <f t="shared" si="3"/>
        <v>2.1199999999999974</v>
      </c>
      <c r="B30" s="20" t="s">
        <v>18</v>
      </c>
      <c r="C30" s="21">
        <v>2.71</v>
      </c>
      <c r="D30" s="21" t="s">
        <v>16</v>
      </c>
      <c r="E30" s="22"/>
      <c r="F30" s="35">
        <f t="shared" si="2"/>
        <v>0</v>
      </c>
      <c r="G30" s="38"/>
    </row>
    <row r="31" spans="1:7" ht="56.25" x14ac:dyDescent="0.25">
      <c r="A31" s="19">
        <f t="shared" si="3"/>
        <v>2.1299999999999972</v>
      </c>
      <c r="B31" s="24" t="s">
        <v>44</v>
      </c>
      <c r="C31" s="25">
        <v>0.14000000000000001</v>
      </c>
      <c r="D31" s="25" t="s">
        <v>16</v>
      </c>
      <c r="E31" s="22"/>
      <c r="F31" s="35">
        <f t="shared" si="2"/>
        <v>0</v>
      </c>
      <c r="G31" s="38"/>
    </row>
    <row r="32" spans="1:7" ht="37.5" x14ac:dyDescent="0.25">
      <c r="A32" s="19">
        <f t="shared" si="3"/>
        <v>2.139999999999997</v>
      </c>
      <c r="B32" s="24" t="s">
        <v>20</v>
      </c>
      <c r="C32" s="25">
        <v>6.72</v>
      </c>
      <c r="D32" s="25" t="s">
        <v>11</v>
      </c>
      <c r="E32" s="22"/>
      <c r="F32" s="35">
        <f t="shared" si="2"/>
        <v>0</v>
      </c>
      <c r="G32" s="38"/>
    </row>
    <row r="33" spans="1:7" ht="24" customHeight="1" x14ac:dyDescent="0.25">
      <c r="A33" s="19">
        <f t="shared" si="3"/>
        <v>2.1499999999999968</v>
      </c>
      <c r="B33" s="20" t="s">
        <v>37</v>
      </c>
      <c r="C33" s="21">
        <v>6.72</v>
      </c>
      <c r="D33" s="21" t="s">
        <v>11</v>
      </c>
      <c r="E33" s="22"/>
      <c r="F33" s="35">
        <f t="shared" si="2"/>
        <v>0</v>
      </c>
      <c r="G33" s="38"/>
    </row>
    <row r="34" spans="1:7" ht="24" customHeight="1" x14ac:dyDescent="0.25">
      <c r="A34" s="19">
        <f t="shared" si="3"/>
        <v>2.1599999999999966</v>
      </c>
      <c r="B34" s="69" t="s">
        <v>62</v>
      </c>
      <c r="C34" s="70">
        <v>4.8</v>
      </c>
      <c r="D34" s="70" t="s">
        <v>14</v>
      </c>
      <c r="E34" s="22"/>
      <c r="F34" s="35">
        <f t="shared" si="2"/>
        <v>0</v>
      </c>
      <c r="G34" s="38"/>
    </row>
    <row r="35" spans="1:7" ht="56.25" x14ac:dyDescent="0.25">
      <c r="A35" s="19">
        <f t="shared" si="3"/>
        <v>2.1699999999999964</v>
      </c>
      <c r="B35" s="24" t="s">
        <v>46</v>
      </c>
      <c r="C35" s="25">
        <v>0.14000000000000001</v>
      </c>
      <c r="D35" s="25" t="s">
        <v>16</v>
      </c>
      <c r="E35" s="22"/>
      <c r="F35" s="35">
        <f t="shared" si="2"/>
        <v>0</v>
      </c>
      <c r="G35" s="38"/>
    </row>
    <row r="36" spans="1:7" ht="24.75" customHeight="1" x14ac:dyDescent="0.25">
      <c r="A36" s="19">
        <f t="shared" si="3"/>
        <v>2.1799999999999962</v>
      </c>
      <c r="B36" s="86" t="s">
        <v>69</v>
      </c>
      <c r="C36" s="25">
        <v>1</v>
      </c>
      <c r="D36" s="25" t="s">
        <v>9</v>
      </c>
      <c r="E36" s="22"/>
      <c r="F36" s="35">
        <f t="shared" si="2"/>
        <v>0</v>
      </c>
      <c r="G36" s="38"/>
    </row>
    <row r="37" spans="1:7" ht="32.25" customHeight="1" thickBot="1" x14ac:dyDescent="0.35">
      <c r="A37" s="27"/>
      <c r="B37" s="85"/>
      <c r="C37" s="28"/>
      <c r="D37" s="28"/>
      <c r="E37" s="28"/>
      <c r="F37" s="28"/>
      <c r="G37" s="39">
        <f>SUM(F28:F36)</f>
        <v>0</v>
      </c>
    </row>
    <row r="38" spans="1:7" ht="19.5" thickBot="1" x14ac:dyDescent="0.3">
      <c r="A38" s="29" t="s">
        <v>23</v>
      </c>
      <c r="B38" s="16" t="s">
        <v>40</v>
      </c>
      <c r="C38" s="30"/>
      <c r="D38" s="30"/>
      <c r="E38" s="30"/>
      <c r="F38" s="30"/>
      <c r="G38" s="36"/>
    </row>
    <row r="39" spans="1:7" ht="24" customHeight="1" x14ac:dyDescent="0.25">
      <c r="A39" s="19">
        <f>+A36+0.01</f>
        <v>2.1899999999999959</v>
      </c>
      <c r="B39" s="20" t="s">
        <v>38</v>
      </c>
      <c r="C39" s="21">
        <v>0.24</v>
      </c>
      <c r="D39" s="21" t="s">
        <v>16</v>
      </c>
      <c r="E39" s="22"/>
      <c r="F39" s="35">
        <f t="shared" ref="F39:F47" si="4">+ROUND(C39*E39,2)</f>
        <v>0</v>
      </c>
      <c r="G39" s="37"/>
    </row>
    <row r="40" spans="1:7" ht="24" customHeight="1" x14ac:dyDescent="0.25">
      <c r="A40" s="19">
        <f t="shared" ref="A40:A47" si="5">+A39+0.01</f>
        <v>2.1999999999999957</v>
      </c>
      <c r="B40" s="20" t="s">
        <v>36</v>
      </c>
      <c r="C40" s="21">
        <v>2.02</v>
      </c>
      <c r="D40" s="21" t="s">
        <v>16</v>
      </c>
      <c r="E40" s="22"/>
      <c r="F40" s="35">
        <f t="shared" si="4"/>
        <v>0</v>
      </c>
      <c r="G40" s="38"/>
    </row>
    <row r="41" spans="1:7" ht="24" customHeight="1" x14ac:dyDescent="0.25">
      <c r="A41" s="19">
        <f t="shared" si="5"/>
        <v>2.2099999999999955</v>
      </c>
      <c r="B41" s="20" t="s">
        <v>18</v>
      </c>
      <c r="C41" s="21">
        <v>2.71</v>
      </c>
      <c r="D41" s="21" t="s">
        <v>16</v>
      </c>
      <c r="E41" s="22"/>
      <c r="F41" s="35">
        <f t="shared" si="4"/>
        <v>0</v>
      </c>
      <c r="G41" s="38"/>
    </row>
    <row r="42" spans="1:7" ht="56.25" x14ac:dyDescent="0.25">
      <c r="A42" s="19">
        <f t="shared" si="5"/>
        <v>2.2199999999999953</v>
      </c>
      <c r="B42" s="24" t="s">
        <v>44</v>
      </c>
      <c r="C42" s="25">
        <v>0.14000000000000001</v>
      </c>
      <c r="D42" s="25" t="s">
        <v>16</v>
      </c>
      <c r="E42" s="22"/>
      <c r="F42" s="35">
        <f t="shared" si="4"/>
        <v>0</v>
      </c>
      <c r="G42" s="38"/>
    </row>
    <row r="43" spans="1:7" ht="37.5" x14ac:dyDescent="0.25">
      <c r="A43" s="19">
        <f t="shared" si="5"/>
        <v>2.2299999999999951</v>
      </c>
      <c r="B43" s="24" t="s">
        <v>20</v>
      </c>
      <c r="C43" s="25">
        <v>6.72</v>
      </c>
      <c r="D43" s="25" t="s">
        <v>11</v>
      </c>
      <c r="E43" s="22"/>
      <c r="F43" s="35">
        <f t="shared" si="4"/>
        <v>0</v>
      </c>
      <c r="G43" s="38"/>
    </row>
    <row r="44" spans="1:7" ht="24" customHeight="1" x14ac:dyDescent="0.25">
      <c r="A44" s="19">
        <f t="shared" si="5"/>
        <v>2.2399999999999949</v>
      </c>
      <c r="B44" s="20" t="s">
        <v>37</v>
      </c>
      <c r="C44" s="21">
        <v>6.72</v>
      </c>
      <c r="D44" s="21" t="s">
        <v>11</v>
      </c>
      <c r="E44" s="22"/>
      <c r="F44" s="35">
        <f t="shared" si="4"/>
        <v>0</v>
      </c>
      <c r="G44" s="38"/>
    </row>
    <row r="45" spans="1:7" ht="24" customHeight="1" x14ac:dyDescent="0.25">
      <c r="A45" s="19">
        <f t="shared" si="5"/>
        <v>2.2499999999999947</v>
      </c>
      <c r="B45" s="69" t="s">
        <v>62</v>
      </c>
      <c r="C45" s="70">
        <v>4.8</v>
      </c>
      <c r="D45" s="70" t="s">
        <v>14</v>
      </c>
      <c r="E45" s="22"/>
      <c r="F45" s="35">
        <f t="shared" si="4"/>
        <v>0</v>
      </c>
      <c r="G45" s="38"/>
    </row>
    <row r="46" spans="1:7" ht="56.25" x14ac:dyDescent="0.25">
      <c r="A46" s="19">
        <f t="shared" si="5"/>
        <v>2.2599999999999945</v>
      </c>
      <c r="B46" s="24" t="s">
        <v>46</v>
      </c>
      <c r="C46" s="25">
        <v>0.14000000000000001</v>
      </c>
      <c r="D46" s="25" t="s">
        <v>16</v>
      </c>
      <c r="E46" s="22"/>
      <c r="F46" s="35">
        <f t="shared" si="4"/>
        <v>0</v>
      </c>
      <c r="G46" s="38"/>
    </row>
    <row r="47" spans="1:7" ht="24.75" customHeight="1" x14ac:dyDescent="0.25">
      <c r="A47" s="19">
        <f t="shared" si="5"/>
        <v>2.2699999999999942</v>
      </c>
      <c r="B47" s="86" t="s">
        <v>69</v>
      </c>
      <c r="C47" s="25">
        <v>1</v>
      </c>
      <c r="D47" s="25" t="s">
        <v>9</v>
      </c>
      <c r="E47" s="22"/>
      <c r="F47" s="35">
        <f t="shared" si="4"/>
        <v>0</v>
      </c>
      <c r="G47" s="38"/>
    </row>
    <row r="48" spans="1:7" ht="19.5" thickBot="1" x14ac:dyDescent="0.35">
      <c r="A48" s="27"/>
      <c r="B48" s="85"/>
      <c r="C48" s="28"/>
      <c r="D48" s="28"/>
      <c r="E48" s="28"/>
      <c r="F48" s="28"/>
      <c r="G48" s="39">
        <f>SUM(F39:F48)</f>
        <v>0</v>
      </c>
    </row>
    <row r="49" spans="1:7" ht="19.5" thickBot="1" x14ac:dyDescent="0.3">
      <c r="A49" s="29" t="s">
        <v>24</v>
      </c>
      <c r="B49" s="16" t="s">
        <v>41</v>
      </c>
      <c r="C49" s="30"/>
      <c r="D49" s="30"/>
      <c r="E49" s="30"/>
      <c r="F49" s="30"/>
      <c r="G49" s="36"/>
    </row>
    <row r="50" spans="1:7" ht="24" customHeight="1" x14ac:dyDescent="0.25">
      <c r="A50" s="19">
        <f>+A47+0.01</f>
        <v>2.279999999999994</v>
      </c>
      <c r="B50" s="20" t="s">
        <v>38</v>
      </c>
      <c r="C50" s="21">
        <v>0.24</v>
      </c>
      <c r="D50" s="21" t="s">
        <v>16</v>
      </c>
      <c r="E50" s="22"/>
      <c r="F50" s="35">
        <f t="shared" ref="F50:F58" si="6">+ROUND(C50*E50,2)</f>
        <v>0</v>
      </c>
      <c r="G50" s="37"/>
    </row>
    <row r="51" spans="1:7" ht="24" customHeight="1" x14ac:dyDescent="0.25">
      <c r="A51" s="19">
        <f t="shared" ref="A51:A58" si="7">+A50+0.01</f>
        <v>2.2899999999999938</v>
      </c>
      <c r="B51" s="20" t="s">
        <v>36</v>
      </c>
      <c r="C51" s="21">
        <v>2.02</v>
      </c>
      <c r="D51" s="21" t="s">
        <v>16</v>
      </c>
      <c r="E51" s="22"/>
      <c r="F51" s="35">
        <f t="shared" si="6"/>
        <v>0</v>
      </c>
      <c r="G51" s="38"/>
    </row>
    <row r="52" spans="1:7" ht="24" customHeight="1" x14ac:dyDescent="0.25">
      <c r="A52" s="19">
        <f t="shared" si="7"/>
        <v>2.2999999999999936</v>
      </c>
      <c r="B52" s="20" t="s">
        <v>18</v>
      </c>
      <c r="C52" s="21">
        <v>2.71</v>
      </c>
      <c r="D52" s="21" t="s">
        <v>16</v>
      </c>
      <c r="E52" s="22"/>
      <c r="F52" s="35">
        <f t="shared" si="6"/>
        <v>0</v>
      </c>
      <c r="G52" s="38"/>
    </row>
    <row r="53" spans="1:7" ht="56.25" x14ac:dyDescent="0.25">
      <c r="A53" s="19">
        <f t="shared" si="7"/>
        <v>2.3099999999999934</v>
      </c>
      <c r="B53" s="24" t="s">
        <v>44</v>
      </c>
      <c r="C53" s="25">
        <v>0.14000000000000001</v>
      </c>
      <c r="D53" s="25" t="s">
        <v>16</v>
      </c>
      <c r="E53" s="22"/>
      <c r="F53" s="35">
        <f t="shared" si="6"/>
        <v>0</v>
      </c>
      <c r="G53" s="38"/>
    </row>
    <row r="54" spans="1:7" ht="37.5" x14ac:dyDescent="0.25">
      <c r="A54" s="19">
        <f t="shared" si="7"/>
        <v>2.3199999999999932</v>
      </c>
      <c r="B54" s="24" t="s">
        <v>20</v>
      </c>
      <c r="C54" s="25">
        <v>6.72</v>
      </c>
      <c r="D54" s="25" t="s">
        <v>11</v>
      </c>
      <c r="E54" s="22"/>
      <c r="F54" s="35">
        <f t="shared" si="6"/>
        <v>0</v>
      </c>
      <c r="G54" s="38"/>
    </row>
    <row r="55" spans="1:7" ht="24" customHeight="1" x14ac:dyDescent="0.25">
      <c r="A55" s="19">
        <f t="shared" si="7"/>
        <v>2.329999999999993</v>
      </c>
      <c r="B55" s="20" t="s">
        <v>37</v>
      </c>
      <c r="C55" s="21">
        <v>6.72</v>
      </c>
      <c r="D55" s="21" t="s">
        <v>11</v>
      </c>
      <c r="E55" s="22"/>
      <c r="F55" s="35">
        <f t="shared" si="6"/>
        <v>0</v>
      </c>
      <c r="G55" s="38"/>
    </row>
    <row r="56" spans="1:7" ht="24" customHeight="1" x14ac:dyDescent="0.25">
      <c r="A56" s="19">
        <f t="shared" si="7"/>
        <v>2.3399999999999928</v>
      </c>
      <c r="B56" s="69" t="s">
        <v>62</v>
      </c>
      <c r="C56" s="70">
        <v>4.8</v>
      </c>
      <c r="D56" s="70" t="s">
        <v>14</v>
      </c>
      <c r="E56" s="22"/>
      <c r="F56" s="35">
        <f t="shared" si="6"/>
        <v>0</v>
      </c>
      <c r="G56" s="38"/>
    </row>
    <row r="57" spans="1:7" ht="56.25" x14ac:dyDescent="0.25">
      <c r="A57" s="19">
        <f t="shared" si="7"/>
        <v>2.3499999999999925</v>
      </c>
      <c r="B57" s="24" t="s">
        <v>46</v>
      </c>
      <c r="C57" s="25">
        <v>0.14000000000000001</v>
      </c>
      <c r="D57" s="25" t="s">
        <v>16</v>
      </c>
      <c r="E57" s="22"/>
      <c r="F57" s="35">
        <f t="shared" si="6"/>
        <v>0</v>
      </c>
      <c r="G57" s="38"/>
    </row>
    <row r="58" spans="1:7" ht="24.75" customHeight="1" x14ac:dyDescent="0.25">
      <c r="A58" s="19">
        <f t="shared" si="7"/>
        <v>2.3599999999999923</v>
      </c>
      <c r="B58" s="86" t="s">
        <v>69</v>
      </c>
      <c r="C58" s="25">
        <v>1</v>
      </c>
      <c r="D58" s="25" t="s">
        <v>9</v>
      </c>
      <c r="E58" s="22"/>
      <c r="F58" s="35">
        <f t="shared" si="6"/>
        <v>0</v>
      </c>
      <c r="G58" s="38"/>
    </row>
    <row r="59" spans="1:7" ht="19.5" thickBot="1" x14ac:dyDescent="0.35">
      <c r="A59" s="27"/>
      <c r="B59" s="85"/>
      <c r="C59" s="28"/>
      <c r="D59" s="28"/>
      <c r="E59" s="28"/>
      <c r="F59" s="28"/>
      <c r="G59" s="39">
        <f>+SUM(F50:F58)</f>
        <v>0</v>
      </c>
    </row>
    <row r="60" spans="1:7" ht="19.5" customHeight="1" thickBot="1" x14ac:dyDescent="0.3">
      <c r="A60" s="11">
        <v>3</v>
      </c>
      <c r="B60" s="80" t="s">
        <v>63</v>
      </c>
      <c r="C60" s="32"/>
      <c r="D60" s="32"/>
      <c r="E60" s="32"/>
      <c r="F60" s="32"/>
      <c r="G60" s="81"/>
    </row>
    <row r="61" spans="1:7" ht="19.5" thickBot="1" x14ac:dyDescent="0.3">
      <c r="A61" s="15" t="s">
        <v>21</v>
      </c>
      <c r="B61" s="78" t="s">
        <v>19</v>
      </c>
      <c r="C61" s="79"/>
      <c r="D61" s="79"/>
      <c r="E61" s="79"/>
      <c r="F61" s="79"/>
      <c r="G61" s="36"/>
    </row>
    <row r="62" spans="1:7" ht="37.5" x14ac:dyDescent="0.25">
      <c r="A62" s="19">
        <f>+A60+0.01</f>
        <v>3.01</v>
      </c>
      <c r="B62" s="24" t="s">
        <v>42</v>
      </c>
      <c r="C62" s="25">
        <v>93.25</v>
      </c>
      <c r="D62" s="25" t="s">
        <v>16</v>
      </c>
      <c r="E62" s="22"/>
      <c r="F62" s="35">
        <f t="shared" ref="F62:F65" si="8">+ROUND(C62*E62,2)</f>
        <v>0</v>
      </c>
      <c r="G62" s="38"/>
    </row>
    <row r="63" spans="1:7" ht="37.5" x14ac:dyDescent="0.25">
      <c r="A63" s="19">
        <f t="shared" ref="A63:A65" si="9">+A62+0.01</f>
        <v>3.0199999999999996</v>
      </c>
      <c r="B63" s="24" t="s">
        <v>25</v>
      </c>
      <c r="C63" s="25">
        <v>4.5999999999999996</v>
      </c>
      <c r="D63" s="25" t="s">
        <v>16</v>
      </c>
      <c r="E63" s="22"/>
      <c r="F63" s="35">
        <f t="shared" si="8"/>
        <v>0</v>
      </c>
      <c r="G63" s="38"/>
    </row>
    <row r="64" spans="1:7" ht="39" customHeight="1" x14ac:dyDescent="0.25">
      <c r="A64" s="19">
        <f t="shared" si="9"/>
        <v>3.0299999999999994</v>
      </c>
      <c r="B64" s="20" t="s">
        <v>17</v>
      </c>
      <c r="C64" s="21">
        <v>81.510000000000005</v>
      </c>
      <c r="D64" s="21" t="s">
        <v>16</v>
      </c>
      <c r="E64" s="22"/>
      <c r="F64" s="35">
        <f t="shared" si="8"/>
        <v>0</v>
      </c>
      <c r="G64" s="38"/>
    </row>
    <row r="65" spans="1:7" ht="24" customHeight="1" x14ac:dyDescent="0.25">
      <c r="A65" s="19">
        <f t="shared" si="9"/>
        <v>3.0399999999999991</v>
      </c>
      <c r="B65" s="20" t="s">
        <v>18</v>
      </c>
      <c r="C65" s="21">
        <v>14.09</v>
      </c>
      <c r="D65" s="21" t="s">
        <v>16</v>
      </c>
      <c r="E65" s="22"/>
      <c r="F65" s="35">
        <f t="shared" si="8"/>
        <v>0</v>
      </c>
      <c r="G65" s="38"/>
    </row>
    <row r="66" spans="1:7" ht="18.75" x14ac:dyDescent="0.25">
      <c r="A66" s="19">
        <f>+A65+0.01</f>
        <v>3.0499999999999989</v>
      </c>
      <c r="B66" s="20" t="s">
        <v>65</v>
      </c>
      <c r="C66" s="21">
        <v>7.1</v>
      </c>
      <c r="D66" s="21" t="s">
        <v>14</v>
      </c>
      <c r="E66" s="22"/>
      <c r="F66" s="35">
        <f t="shared" ref="F66:F68" si="10">+ROUND(C66*E66,2)</f>
        <v>0</v>
      </c>
      <c r="G66" s="38"/>
    </row>
    <row r="67" spans="1:7" ht="18.75" x14ac:dyDescent="0.25">
      <c r="A67" s="19">
        <f t="shared" ref="A67:A68" si="11">+A66+0.01</f>
        <v>3.0599999999999987</v>
      </c>
      <c r="B67" s="24" t="s">
        <v>64</v>
      </c>
      <c r="C67" s="25">
        <v>23.66</v>
      </c>
      <c r="D67" s="25" t="s">
        <v>14</v>
      </c>
      <c r="E67" s="22"/>
      <c r="F67" s="35">
        <f t="shared" si="10"/>
        <v>0</v>
      </c>
      <c r="G67" s="38"/>
    </row>
    <row r="68" spans="1:7" ht="18.75" x14ac:dyDescent="0.25">
      <c r="A68" s="19">
        <f t="shared" si="11"/>
        <v>3.0699999999999985</v>
      </c>
      <c r="B68" s="24" t="s">
        <v>26</v>
      </c>
      <c r="C68" s="25">
        <v>1</v>
      </c>
      <c r="D68" s="25" t="s">
        <v>10</v>
      </c>
      <c r="E68" s="26"/>
      <c r="F68" s="35">
        <f t="shared" si="10"/>
        <v>0</v>
      </c>
      <c r="G68" s="38"/>
    </row>
    <row r="69" spans="1:7" ht="19.5" thickBot="1" x14ac:dyDescent="0.35">
      <c r="A69" s="27"/>
      <c r="B69" s="87"/>
      <c r="C69" s="28"/>
      <c r="D69" s="28"/>
      <c r="E69" s="28"/>
      <c r="F69" s="28"/>
      <c r="G69" s="39">
        <f>SUM(F62:F68)</f>
        <v>0</v>
      </c>
    </row>
    <row r="70" spans="1:7" ht="19.5" customHeight="1" thickBot="1" x14ac:dyDescent="0.3">
      <c r="A70" s="11">
        <v>3</v>
      </c>
      <c r="B70" s="80" t="s">
        <v>52</v>
      </c>
      <c r="C70" s="32"/>
      <c r="D70" s="32"/>
      <c r="E70" s="32"/>
      <c r="F70" s="32"/>
      <c r="G70" s="81"/>
    </row>
    <row r="71" spans="1:7" ht="78" customHeight="1" x14ac:dyDescent="0.25">
      <c r="A71" s="31">
        <f>+A70+0.01</f>
        <v>3.01</v>
      </c>
      <c r="B71" s="20" t="s">
        <v>27</v>
      </c>
      <c r="C71" s="21">
        <v>9.2100000000000009</v>
      </c>
      <c r="D71" s="21" t="s">
        <v>11</v>
      </c>
      <c r="E71" s="22"/>
      <c r="F71" s="35">
        <f t="shared" ref="F71:F72" si="12">+ROUND(C71*E71,2)</f>
        <v>0</v>
      </c>
      <c r="G71" s="38"/>
    </row>
    <row r="72" spans="1:7" ht="78" customHeight="1" x14ac:dyDescent="0.25">
      <c r="A72" s="31">
        <f t="shared" ref="A72" si="13">+A71+0.01</f>
        <v>3.0199999999999996</v>
      </c>
      <c r="B72" s="20" t="s">
        <v>48</v>
      </c>
      <c r="C72" s="21">
        <v>4.5999999999999996</v>
      </c>
      <c r="D72" s="21" t="s">
        <v>11</v>
      </c>
      <c r="E72" s="22"/>
      <c r="F72" s="35">
        <f t="shared" si="12"/>
        <v>0</v>
      </c>
      <c r="G72" s="38"/>
    </row>
    <row r="73" spans="1:7" ht="19.5" thickBot="1" x14ac:dyDescent="0.35">
      <c r="A73" s="27"/>
      <c r="B73" s="87"/>
      <c r="C73" s="28"/>
      <c r="D73" s="28"/>
      <c r="E73" s="28"/>
      <c r="F73" s="28"/>
      <c r="G73" s="39">
        <f>SUM(F71:F72)</f>
        <v>0</v>
      </c>
    </row>
    <row r="74" spans="1:7" ht="19.5" customHeight="1" thickBot="1" x14ac:dyDescent="0.3">
      <c r="A74" s="11">
        <v>4</v>
      </c>
      <c r="B74" s="80" t="s">
        <v>8</v>
      </c>
      <c r="C74" s="32"/>
      <c r="D74" s="32"/>
      <c r="E74" s="32"/>
      <c r="F74" s="32"/>
      <c r="G74" s="81"/>
    </row>
    <row r="75" spans="1:7" ht="24" customHeight="1" x14ac:dyDescent="0.25">
      <c r="A75" s="31">
        <f>+A74+0.01</f>
        <v>4.01</v>
      </c>
      <c r="B75" s="20" t="s">
        <v>12</v>
      </c>
      <c r="C75" s="21">
        <v>1</v>
      </c>
      <c r="D75" s="21" t="s">
        <v>10</v>
      </c>
      <c r="E75" s="22"/>
      <c r="F75" s="35">
        <f>+ROUND(C75*E75,2)</f>
        <v>0</v>
      </c>
      <c r="G75" s="38"/>
    </row>
    <row r="76" spans="1:7" ht="19.5" thickBot="1" x14ac:dyDescent="0.35">
      <c r="A76" s="27"/>
      <c r="B76" s="85"/>
      <c r="C76" s="28"/>
      <c r="D76" s="28"/>
      <c r="E76" s="28"/>
      <c r="F76" s="67"/>
      <c r="G76" s="39">
        <f>SUM(F75)</f>
        <v>0</v>
      </c>
    </row>
    <row r="77" spans="1:7" ht="19.5" thickBot="1" x14ac:dyDescent="0.35">
      <c r="A77" s="27"/>
      <c r="B77" s="85"/>
      <c r="C77" s="28"/>
      <c r="D77" s="28"/>
      <c r="E77" s="28"/>
      <c r="F77" s="28"/>
      <c r="G77" s="23"/>
    </row>
    <row r="78" spans="1:7" ht="19.5" thickBot="1" x14ac:dyDescent="0.3">
      <c r="A78" s="107" t="s">
        <v>35</v>
      </c>
      <c r="B78" s="108"/>
      <c r="C78" s="108"/>
      <c r="D78" s="108"/>
      <c r="E78" s="108"/>
      <c r="F78" s="109"/>
      <c r="G78" s="34">
        <f>SUM(G13:G77)</f>
        <v>0</v>
      </c>
    </row>
    <row r="79" spans="1:7" ht="20.25" thickBot="1" x14ac:dyDescent="0.3">
      <c r="A79" s="2"/>
      <c r="B79" s="3"/>
      <c r="C79" s="4"/>
      <c r="D79" s="5"/>
      <c r="E79" s="6"/>
      <c r="F79" s="6"/>
      <c r="G79" s="7"/>
    </row>
    <row r="80" spans="1:7" ht="19.5" thickBot="1" x14ac:dyDescent="0.3">
      <c r="A80" s="11">
        <v>5</v>
      </c>
      <c r="B80" s="80" t="s">
        <v>13</v>
      </c>
      <c r="C80" s="40"/>
      <c r="D80" s="40"/>
      <c r="E80" s="40"/>
      <c r="F80" s="40"/>
      <c r="G80" s="33"/>
    </row>
    <row r="81" spans="1:7" ht="19.5" thickBot="1" x14ac:dyDescent="0.3">
      <c r="A81" s="41">
        <f>+A80+0.01</f>
        <v>5.01</v>
      </c>
      <c r="B81" s="88" t="s">
        <v>53</v>
      </c>
      <c r="C81" s="42"/>
      <c r="D81" s="43"/>
      <c r="E81" s="44"/>
      <c r="F81" s="45">
        <f>ROUND($G$78*D81,2)</f>
        <v>0</v>
      </c>
      <c r="G81" s="46"/>
    </row>
    <row r="82" spans="1:7" ht="19.5" thickBot="1" x14ac:dyDescent="0.35">
      <c r="A82" s="47">
        <f t="shared" ref="A82:A89" si="14">+A81+0.01</f>
        <v>5.0199999999999996</v>
      </c>
      <c r="B82" s="52" t="s">
        <v>54</v>
      </c>
      <c r="C82" s="48"/>
      <c r="D82" s="49"/>
      <c r="E82" s="50"/>
      <c r="F82" s="45">
        <f t="shared" ref="F82:F88" si="15">ROUND($G$78*D82,2)</f>
        <v>0</v>
      </c>
      <c r="G82" s="51"/>
    </row>
    <row r="83" spans="1:7" ht="19.5" thickBot="1" x14ac:dyDescent="0.35">
      <c r="A83" s="47">
        <f t="shared" si="14"/>
        <v>5.0299999999999994</v>
      </c>
      <c r="B83" s="52" t="s">
        <v>55</v>
      </c>
      <c r="C83" s="48"/>
      <c r="D83" s="49"/>
      <c r="E83" s="50"/>
      <c r="F83" s="45">
        <f t="shared" si="15"/>
        <v>0</v>
      </c>
      <c r="G83" s="51"/>
    </row>
    <row r="84" spans="1:7" ht="19.5" thickBot="1" x14ac:dyDescent="0.35">
      <c r="A84" s="47">
        <f t="shared" si="14"/>
        <v>5.0399999999999991</v>
      </c>
      <c r="B84" s="52" t="s">
        <v>56</v>
      </c>
      <c r="C84" s="48"/>
      <c r="D84" s="49">
        <v>0.05</v>
      </c>
      <c r="E84" s="50"/>
      <c r="F84" s="45">
        <f t="shared" si="15"/>
        <v>0</v>
      </c>
      <c r="G84" s="51"/>
    </row>
    <row r="85" spans="1:7" ht="19.5" thickBot="1" x14ac:dyDescent="0.35">
      <c r="A85" s="47">
        <f t="shared" si="14"/>
        <v>5.0499999999999989</v>
      </c>
      <c r="B85" s="52" t="s">
        <v>57</v>
      </c>
      <c r="C85" s="48"/>
      <c r="D85" s="49">
        <v>0.05</v>
      </c>
      <c r="E85" s="50"/>
      <c r="F85" s="45">
        <f t="shared" si="15"/>
        <v>0</v>
      </c>
      <c r="G85" s="51"/>
    </row>
    <row r="86" spans="1:7" ht="19.5" thickBot="1" x14ac:dyDescent="0.35">
      <c r="A86" s="47">
        <f t="shared" si="14"/>
        <v>5.0599999999999987</v>
      </c>
      <c r="B86" s="52" t="s">
        <v>58</v>
      </c>
      <c r="C86" s="48"/>
      <c r="D86" s="49">
        <v>0.04</v>
      </c>
      <c r="E86" s="50"/>
      <c r="F86" s="45">
        <f t="shared" si="15"/>
        <v>0</v>
      </c>
      <c r="G86" s="51"/>
    </row>
    <row r="87" spans="1:7" ht="38.25" thickBot="1" x14ac:dyDescent="0.35">
      <c r="A87" s="47">
        <f t="shared" si="14"/>
        <v>5.0699999999999985</v>
      </c>
      <c r="B87" s="52" t="s">
        <v>59</v>
      </c>
      <c r="C87" s="48"/>
      <c r="D87" s="49">
        <v>0.01</v>
      </c>
      <c r="E87" s="50"/>
      <c r="F87" s="45">
        <f t="shared" si="15"/>
        <v>0</v>
      </c>
      <c r="G87" s="51"/>
    </row>
    <row r="88" spans="1:7" ht="19.5" thickBot="1" x14ac:dyDescent="0.35">
      <c r="A88" s="47">
        <f t="shared" si="14"/>
        <v>5.0799999999999983</v>
      </c>
      <c r="B88" s="52" t="s">
        <v>60</v>
      </c>
      <c r="C88" s="48"/>
      <c r="D88" s="49">
        <v>1E-3</v>
      </c>
      <c r="E88" s="50"/>
      <c r="F88" s="45">
        <f t="shared" si="15"/>
        <v>0</v>
      </c>
      <c r="G88" s="51"/>
    </row>
    <row r="89" spans="1:7" ht="19.5" thickBot="1" x14ac:dyDescent="0.35">
      <c r="A89" s="47">
        <f t="shared" si="14"/>
        <v>5.0899999999999981</v>
      </c>
      <c r="B89" s="52" t="s">
        <v>61</v>
      </c>
      <c r="C89" s="48"/>
      <c r="D89" s="49">
        <v>0.18</v>
      </c>
      <c r="E89" s="50"/>
      <c r="F89" s="45">
        <f>ROUND($G$78*D89*0.1,2)</f>
        <v>0</v>
      </c>
      <c r="G89" s="51"/>
    </row>
    <row r="90" spans="1:7" ht="19.5" thickBot="1" x14ac:dyDescent="0.35">
      <c r="A90" s="53"/>
      <c r="B90" s="89"/>
      <c r="C90" s="55"/>
      <c r="D90" s="54"/>
      <c r="E90" s="54"/>
      <c r="F90" s="56"/>
      <c r="G90" s="57">
        <f>SUM(F81:F89)</f>
        <v>0</v>
      </c>
    </row>
    <row r="91" spans="1:7" ht="19.5" thickBot="1" x14ac:dyDescent="0.3">
      <c r="A91" s="58"/>
      <c r="B91" s="90"/>
      <c r="C91" s="59"/>
      <c r="D91" s="59"/>
      <c r="E91" s="59"/>
      <c r="F91" s="59"/>
      <c r="G91" s="60"/>
    </row>
    <row r="92" spans="1:7" ht="21" thickBot="1" x14ac:dyDescent="0.3">
      <c r="A92" s="92" t="s">
        <v>7</v>
      </c>
      <c r="B92" s="93"/>
      <c r="C92" s="93"/>
      <c r="D92" s="93"/>
      <c r="E92" s="93"/>
      <c r="F92" s="93"/>
      <c r="G92" s="68">
        <f>+ROUND(SUM(G90+G78),2)</f>
        <v>0</v>
      </c>
    </row>
    <row r="93" spans="1:7" ht="18.75" x14ac:dyDescent="0.25">
      <c r="A93" s="61"/>
      <c r="B93" s="62"/>
      <c r="C93" s="63"/>
      <c r="D93" s="64"/>
      <c r="E93" s="65"/>
      <c r="F93" s="65"/>
      <c r="G93" s="66"/>
    </row>
  </sheetData>
  <mergeCells count="15">
    <mergeCell ref="A92:F92"/>
    <mergeCell ref="A2:G2"/>
    <mergeCell ref="A3:B3"/>
    <mergeCell ref="C3:G3"/>
    <mergeCell ref="A4:B4"/>
    <mergeCell ref="C4:G4"/>
    <mergeCell ref="A5:B5"/>
    <mergeCell ref="A78:F78"/>
    <mergeCell ref="C5:G5"/>
    <mergeCell ref="A6:B6"/>
    <mergeCell ref="C6:G6"/>
    <mergeCell ref="A7:B7"/>
    <mergeCell ref="C7:G7"/>
    <mergeCell ref="A8:B8"/>
    <mergeCell ref="C8:E8"/>
  </mergeCells>
  <printOptions horizontalCentered="1"/>
  <pageMargins left="0.31" right="0.28999999999999998" top="0.4" bottom="0.45" header="0.31496062992125984" footer="0.2"/>
  <pageSetup scale="72" fitToHeight="7" orientation="portrait" r:id="rId1"/>
  <headerFooter>
    <oddFooter>&amp;R&amp;9&amp;P/&amp;N</oddFooter>
  </headerFooter>
  <rowBreaks count="1" manualBreakCount="1">
    <brk id="6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</vt:lpstr>
      <vt:lpstr>PRESUPUESTO!Área_de_impresión</vt:lpstr>
      <vt:lpstr>PRESUPUESTO!Títulos_a_imprimir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Ejecución De Obras</dc:creator>
  <cp:lastModifiedBy>Compras</cp:lastModifiedBy>
  <cp:lastPrinted>2021-08-30T15:43:24Z</cp:lastPrinted>
  <dcterms:created xsi:type="dcterms:W3CDTF">2017-12-28T17:07:55Z</dcterms:created>
  <dcterms:modified xsi:type="dcterms:W3CDTF">2021-09-17T20:13:47Z</dcterms:modified>
</cp:coreProperties>
</file>