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Obras Adm 2021, Tormentas Fred y Grace\LOTE 1\"/>
    </mc:Choice>
  </mc:AlternateContent>
  <bookViews>
    <workbookView xWindow="-105" yWindow="-105" windowWidth="16605" windowHeight="8835"/>
  </bookViews>
  <sheets>
    <sheet name="PRESUPUESTO" sheetId="4" r:id="rId1"/>
  </sheets>
  <definedNames>
    <definedName name="_xlnm._FilterDatabase" localSheetId="0" hidden="1">PRESUPUESTO!$A$9:$G$72</definedName>
    <definedName name="_xlnm.Print_Area" localSheetId="0">PRESUPUESTO!$A$1:$G$89</definedName>
    <definedName name="_xlnm.Print_Titles" localSheetId="0">PRESUPUESTO!$9:$9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4" l="1"/>
  <c r="F22" i="4"/>
  <c r="F44" i="4"/>
  <c r="F43" i="4"/>
  <c r="A77" i="4" l="1"/>
  <c r="A78" i="4" s="1"/>
  <c r="A79" i="4" s="1"/>
  <c r="A80" i="4" s="1"/>
  <c r="A81" i="4" s="1"/>
  <c r="A82" i="4" s="1"/>
  <c r="A83" i="4" s="1"/>
  <c r="A84" i="4" s="1"/>
  <c r="A85" i="4" s="1"/>
  <c r="A71" i="4"/>
  <c r="A37" i="4"/>
  <c r="A15" i="4"/>
  <c r="F11" i="4" l="1"/>
  <c r="G12" i="4" s="1"/>
  <c r="A11" i="4"/>
  <c r="F41" i="4" l="1"/>
  <c r="F42" i="4"/>
  <c r="F50" i="4"/>
  <c r="F68" i="4"/>
  <c r="F66" i="4"/>
  <c r="F65" i="4"/>
  <c r="F62" i="4"/>
  <c r="F61" i="4"/>
  <c r="F58" i="4"/>
  <c r="F57" i="4"/>
  <c r="F53" i="4"/>
  <c r="F52" i="4"/>
  <c r="F54" i="4"/>
  <c r="F32" i="4"/>
  <c r="F30" i="4"/>
  <c r="F33" i="4"/>
  <c r="F31" i="4"/>
  <c r="F27" i="4"/>
  <c r="F26" i="4"/>
  <c r="F16" i="4"/>
  <c r="F15" i="4"/>
  <c r="F71" i="4"/>
  <c r="G72" i="4" s="1"/>
  <c r="F40" i="4"/>
  <c r="F39" i="4"/>
  <c r="F38" i="4"/>
  <c r="F37" i="4"/>
  <c r="A38" i="4"/>
  <c r="A39" i="4" s="1"/>
  <c r="A40" i="4" s="1"/>
  <c r="A41" i="4" s="1"/>
  <c r="A42" i="4" s="1"/>
  <c r="F21" i="4"/>
  <c r="F20" i="4"/>
  <c r="F19" i="4"/>
  <c r="F18" i="4"/>
  <c r="F17" i="4"/>
  <c r="A16" i="4"/>
  <c r="A17" i="4" s="1"/>
  <c r="A18" i="4" s="1"/>
  <c r="A19" i="4" s="1"/>
  <c r="A20" i="4" s="1"/>
  <c r="A21" i="4" s="1"/>
  <c r="A43" i="4" l="1"/>
  <c r="A44" i="4" s="1"/>
  <c r="A47" i="4" s="1"/>
  <c r="A48" i="4" s="1"/>
  <c r="A49" i="4" s="1"/>
  <c r="A50" i="4" s="1"/>
  <c r="A51" i="4" s="1"/>
  <c r="A52" i="4" s="1"/>
  <c r="A53" i="4" s="1"/>
  <c r="A54" i="4" s="1"/>
  <c r="A57" i="4" s="1"/>
  <c r="A58" i="4" s="1"/>
  <c r="A61" i="4" s="1"/>
  <c r="A62" i="4" s="1"/>
  <c r="A65" i="4" s="1"/>
  <c r="A66" i="4" s="1"/>
  <c r="A67" i="4" s="1"/>
  <c r="A68" i="4" s="1"/>
  <c r="A22" i="4"/>
  <c r="A23" i="4" s="1"/>
  <c r="A26" i="4" s="1"/>
  <c r="A27" i="4" s="1"/>
  <c r="A30" i="4" s="1"/>
  <c r="A31" i="4" s="1"/>
  <c r="A32" i="4" s="1"/>
  <c r="A33" i="4" s="1"/>
  <c r="F49" i="4"/>
  <c r="G34" i="4"/>
  <c r="F51" i="4"/>
  <c r="F48" i="4"/>
  <c r="G59" i="4"/>
  <c r="F47" i="4"/>
  <c r="G63" i="4"/>
  <c r="F67" i="4"/>
  <c r="G69" i="4" s="1"/>
  <c r="G45" i="4"/>
  <c r="G28" i="4"/>
  <c r="G24" i="4"/>
  <c r="G55" i="4" l="1"/>
  <c r="G74" i="4" s="1"/>
  <c r="F85" i="4" s="1"/>
  <c r="F84" i="4" l="1"/>
  <c r="F83" i="4"/>
  <c r="F77" i="4"/>
  <c r="F82" i="4"/>
  <c r="F81" i="4"/>
  <c r="F80" i="4"/>
  <c r="F79" i="4"/>
  <c r="F78" i="4"/>
  <c r="G86" i="4" l="1"/>
  <c r="G88" i="4" s="1"/>
</calcChain>
</file>

<file path=xl/sharedStrings.xml><?xml version="1.0" encoding="utf-8"?>
<sst xmlns="http://schemas.openxmlformats.org/spreadsheetml/2006/main" count="131" uniqueCount="75">
  <si>
    <t>NO.</t>
  </si>
  <si>
    <t>DETALLE</t>
  </si>
  <si>
    <t>CANT.</t>
  </si>
  <si>
    <t>UNID.</t>
  </si>
  <si>
    <t>P.U.</t>
  </si>
  <si>
    <t>SUB-TOTAL</t>
  </si>
  <si>
    <t>TOTAL</t>
  </si>
  <si>
    <t>TOTAL GENERAL  RD$</t>
  </si>
  <si>
    <t>GASTOS INDIRECTOS</t>
  </si>
  <si>
    <t>Bote de Material Inservible e=20%</t>
  </si>
  <si>
    <t xml:space="preserve">Pañete en Muros </t>
  </si>
  <si>
    <t>A</t>
  </si>
  <si>
    <t>B</t>
  </si>
  <si>
    <t xml:space="preserve">CONEXIÓN DE REGISTROS A POZO FILTRANTE </t>
  </si>
  <si>
    <t xml:space="preserve">CALLE NO. 8, URB. EL PASO </t>
  </si>
  <si>
    <t xml:space="preserve">CALLE NO. 11, ESQ. CALLE 8, URB. EL PASO </t>
  </si>
  <si>
    <t xml:space="preserve">PRESUPUESTO No. </t>
  </si>
  <si>
    <t>DESCRIPCION DE LOS TRABAJOS:</t>
  </si>
  <si>
    <t>CONSTRUCCIÓN DE REGISTRO Y FILTRANTE DE 14" ENCAMIZADO A 12".</t>
  </si>
  <si>
    <t>DIRECCIÓN:</t>
  </si>
  <si>
    <t>CIRCUNSCRIPCIÓN</t>
  </si>
  <si>
    <t>MUNICIPIO:</t>
  </si>
  <si>
    <t>SANTO DOMINGO NORTE</t>
  </si>
  <si>
    <t>FECHA DE ELABORACION:</t>
  </si>
  <si>
    <t xml:space="preserve">CONSTRUCCIÓN DE REGISTRO 4.00m x 1.35m x1.80m  LADO IZQUIERDO </t>
  </si>
  <si>
    <t>M3</t>
  </si>
  <si>
    <t>M2</t>
  </si>
  <si>
    <t>UND</t>
  </si>
  <si>
    <t xml:space="preserve">Relleno de Reposición para el Tapado de la Tubería </t>
  </si>
  <si>
    <t>Suministro y Colocación de Tubería de Arrastre PVC Ø10"x19´</t>
  </si>
  <si>
    <t>ML</t>
  </si>
  <si>
    <t>CONSTRUCCIÓN DE POZOS FILTRANTES LADO DERECHO</t>
  </si>
  <si>
    <t>PL</t>
  </si>
  <si>
    <t>CONSTRUCCIÓN DE POZOS FILTRANTES LADO IZQUIERDO</t>
  </si>
  <si>
    <t>Excavación con Retroexcavadora para Tubería de Arrastre (20.00x0.40x0.60)mts</t>
  </si>
  <si>
    <t>Bote de Material Inservible producto de la Excavación</t>
  </si>
  <si>
    <t>C</t>
  </si>
  <si>
    <t>LIMPIEZA</t>
  </si>
  <si>
    <t xml:space="preserve">Limpieza en General </t>
  </si>
  <si>
    <t>P.A.</t>
  </si>
  <si>
    <t xml:space="preserve">SUB-TOTAL GENERAL </t>
  </si>
  <si>
    <t>Dirección Técnica</t>
  </si>
  <si>
    <t xml:space="preserve">Gastos Administrativos </t>
  </si>
  <si>
    <t xml:space="preserve">Transporte </t>
  </si>
  <si>
    <t xml:space="preserve">Imprevisto </t>
  </si>
  <si>
    <t xml:space="preserve">Supervisión </t>
  </si>
  <si>
    <t xml:space="preserve">Seguros y Fianzas </t>
  </si>
  <si>
    <t>Servicios Sociales; Pensiones y Jubilaciones (Ley No.6-86)</t>
  </si>
  <si>
    <t>CODIA</t>
  </si>
  <si>
    <t>ITBIS (sobre el 10% de los trabajos cotizados)</t>
  </si>
  <si>
    <t xml:space="preserve">CONSTRUCCIÓN DE POZOS FILTRANTES </t>
  </si>
  <si>
    <t xml:space="preserve">CONSTRUCCIÓN DE REGISTRO 3.00m x 1.50m x2.00m, DOS CAMARA LADO IZQUIERDO </t>
  </si>
  <si>
    <t>Limpieza de registro existente (6.20x2.55x0.80)mts, Incluye el Bote de Material Inservible</t>
  </si>
  <si>
    <t>Excavación con Retroexcavadora para Registro (3.00x1.50x2.00)mts</t>
  </si>
  <si>
    <t>Platea Hormigón Armado con Ø3/8"@0.20mts A.D. Hormigón f´c=210kg/cm2  (3.00x1.50x0.10)mts</t>
  </si>
  <si>
    <t>Muro de Block de 6" con acero Ø3/8''@0.60mts, Cámara Llena h=1.80mts</t>
  </si>
  <si>
    <t xml:space="preserve">CONSTRUCCIÓN DE REGISTRO 3.00m x 1.50m x2.00m, DOS Cámara LADO DERECHO </t>
  </si>
  <si>
    <t>Losa Hormigón Armado con acero Ø3/8"@0.15mts A.D. Hormigón f´c=210kg/cm2  (3.00x1.50x0.12)mts</t>
  </si>
  <si>
    <t>Excavación con Retroexcavadora para Tubería de Arrastre (11.58x0.40x0.60)mts</t>
  </si>
  <si>
    <t>Suministro y Colocación de Tubería de Arrastre PVC 10"x19´</t>
  </si>
  <si>
    <t>Platea Hormigón Armado con acero Ø3/8"@0.20mts A.D. Hormigón f´c=210kg/cm2  (3.00x1.50x0.10)mts</t>
  </si>
  <si>
    <t>Muro de Block de 6" con acero Ø3/8''@0.60mts Cámara Llena h=1.80mts</t>
  </si>
  <si>
    <t>und</t>
  </si>
  <si>
    <t>PRELIMINARES</t>
  </si>
  <si>
    <t>Suministro e Instalacion de Valla Informativa de Obra</t>
  </si>
  <si>
    <t>Platea Hormigón Armado e=0.10m, con acero Ø3/8"@0.20mts A.D. Hormigón f´c=210kg/cm2  (3.00x1.50x0.10)mts</t>
  </si>
  <si>
    <t>Losa Hormigón Armado e=0.10m, con acero Ø3/8"@0.20mts A.D. Hormigón f´c=210kg/cm2  (3.00x1.50x0.10)mts</t>
  </si>
  <si>
    <t>D</t>
  </si>
  <si>
    <t>E</t>
  </si>
  <si>
    <t>Parrilla Hierro Fundido para Invornales de 0.30x0.70 mts</t>
  </si>
  <si>
    <t>Tapa Pesado Hierro Fundido 25" con aro</t>
  </si>
  <si>
    <t>CALLE 8 Y CALLE 1, URB. EL PASO,</t>
  </si>
  <si>
    <t>SABANA PERDIDA</t>
  </si>
  <si>
    <t>Perforación a percuación D=14" y colocación de tuberías 12" en filtrante</t>
  </si>
  <si>
    <t>Tubo 12"x19 PVC SDR-41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</si>
</sst>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#,##0.0"/>
    <numFmt numFmtId="167" formatCode="#,##0.000"/>
    <numFmt numFmtId="168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6"/>
      <color theme="1"/>
      <name val="Times New Roman"/>
      <family val="1"/>
    </font>
    <font>
      <b/>
      <sz val="18"/>
      <color theme="4" tint="-0.249977111117893"/>
      <name val="Times New Roman"/>
      <family val="1"/>
    </font>
    <font>
      <b/>
      <sz val="16"/>
      <name val="Times New Roman"/>
      <family val="1"/>
    </font>
    <font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thin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medium">
        <color indexed="64"/>
      </bottom>
      <diagonal/>
    </border>
    <border>
      <left style="medium">
        <color theme="0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/>
    <xf numFmtId="0" fontId="2" fillId="0" borderId="0" xfId="0" applyFont="1" applyBorder="1"/>
    <xf numFmtId="4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4" fontId="7" fillId="0" borderId="7" xfId="0" applyNumberFormat="1" applyFont="1" applyFill="1" applyBorder="1" applyAlignment="1">
      <alignment horizontal="right" vertical="center"/>
    </xf>
    <xf numFmtId="0" fontId="2" fillId="0" borderId="13" xfId="0" applyFont="1" applyBorder="1"/>
    <xf numFmtId="0" fontId="2" fillId="0" borderId="14" xfId="0" applyFont="1" applyBorder="1" applyAlignment="1">
      <alignment vertical="center"/>
    </xf>
    <xf numFmtId="0" fontId="2" fillId="0" borderId="14" xfId="0" applyFont="1" applyBorder="1"/>
    <xf numFmtId="0" fontId="8" fillId="0" borderId="15" xfId="0" applyFont="1" applyBorder="1"/>
    <xf numFmtId="0" fontId="6" fillId="2" borderId="0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wrapText="1"/>
    </xf>
    <xf numFmtId="0" fontId="10" fillId="0" borderId="7" xfId="0" applyFont="1" applyFill="1" applyBorder="1" applyAlignment="1">
      <alignment horizontal="right" vertical="center" wrapText="1"/>
    </xf>
    <xf numFmtId="0" fontId="11" fillId="0" borderId="0" xfId="0" applyFont="1"/>
    <xf numFmtId="166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right" vertical="center"/>
    </xf>
    <xf numFmtId="4" fontId="5" fillId="0" borderId="10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4" fontId="5" fillId="0" borderId="5" xfId="0" applyNumberFormat="1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right" vertical="center"/>
    </xf>
    <xf numFmtId="4" fontId="5" fillId="0" borderId="16" xfId="0" applyNumberFormat="1" applyFont="1" applyFill="1" applyBorder="1" applyAlignment="1">
      <alignment horizontal="right" vertical="center"/>
    </xf>
    <xf numFmtId="4" fontId="6" fillId="0" borderId="17" xfId="0" applyNumberFormat="1" applyFont="1" applyFill="1" applyBorder="1" applyAlignment="1">
      <alignment horizontal="right" vertical="center"/>
    </xf>
    <xf numFmtId="0" fontId="11" fillId="0" borderId="6" xfId="0" applyFont="1" applyBorder="1"/>
    <xf numFmtId="0" fontId="11" fillId="0" borderId="0" xfId="0" applyFont="1" applyBorder="1" applyAlignment="1">
      <alignment vertical="center"/>
    </xf>
    <xf numFmtId="0" fontId="11" fillId="0" borderId="0" xfId="0" applyFont="1" applyBorder="1"/>
    <xf numFmtId="4" fontId="6" fillId="0" borderId="18" xfId="0" applyNumberFormat="1" applyFont="1" applyFill="1" applyBorder="1" applyAlignment="1">
      <alignment horizontal="right" vertical="center"/>
    </xf>
    <xf numFmtId="0" fontId="6" fillId="4" borderId="9" xfId="0" applyFont="1" applyFill="1" applyBorder="1" applyAlignment="1">
      <alignment horizontal="right" vertical="center"/>
    </xf>
    <xf numFmtId="166" fontId="5" fillId="0" borderId="6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2" fontId="5" fillId="0" borderId="0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right" vertical="center"/>
    </xf>
    <xf numFmtId="4" fontId="6" fillId="0" borderId="7" xfId="0" applyNumberFormat="1" applyFont="1" applyFill="1" applyBorder="1" applyAlignment="1">
      <alignment horizontal="right" vertical="center"/>
    </xf>
    <xf numFmtId="4" fontId="6" fillId="4" borderId="3" xfId="0" applyNumberFormat="1" applyFont="1" applyFill="1" applyBorder="1" applyAlignment="1">
      <alignment horizontal="right" vertical="center"/>
    </xf>
    <xf numFmtId="2" fontId="7" fillId="0" borderId="6" xfId="0" applyNumberFormat="1" applyFont="1" applyFill="1" applyBorder="1" applyAlignment="1">
      <alignment horizontal="right" vertical="center"/>
    </xf>
    <xf numFmtId="2" fontId="7" fillId="0" borderId="0" xfId="0" applyNumberFormat="1" applyFont="1" applyFill="1" applyBorder="1" applyAlignment="1">
      <alignment horizontal="right" vertical="center"/>
    </xf>
    <xf numFmtId="0" fontId="11" fillId="4" borderId="2" xfId="0" applyFont="1" applyFill="1" applyBorder="1" applyAlignment="1">
      <alignment vertical="center"/>
    </xf>
    <xf numFmtId="0" fontId="5" fillId="0" borderId="12" xfId="0" applyFont="1" applyBorder="1" applyAlignment="1">
      <alignment vertical="center"/>
    </xf>
    <xf numFmtId="2" fontId="5" fillId="0" borderId="12" xfId="0" applyNumberFormat="1" applyFont="1" applyBorder="1" applyAlignment="1">
      <alignment horizontal="center" vertical="center"/>
    </xf>
    <xf numFmtId="10" fontId="5" fillId="0" borderId="12" xfId="0" applyNumberFormat="1" applyFont="1" applyBorder="1" applyAlignment="1">
      <alignment horizontal="center" vertical="center"/>
    </xf>
    <xf numFmtId="4" fontId="5" fillId="0" borderId="12" xfId="0" applyNumberFormat="1" applyFont="1" applyBorder="1" applyAlignment="1">
      <alignment horizontal="right" vertical="center"/>
    </xf>
    <xf numFmtId="4" fontId="5" fillId="0" borderId="19" xfId="0" applyNumberFormat="1" applyFont="1" applyBorder="1" applyAlignment="1">
      <alignment horizontal="right" vertical="center"/>
    </xf>
    <xf numFmtId="0" fontId="2" fillId="0" borderId="20" xfId="0" applyFont="1" applyBorder="1"/>
    <xf numFmtId="0" fontId="5" fillId="0" borderId="5" xfId="0" applyFont="1" applyBorder="1" applyAlignment="1">
      <alignment vertical="center"/>
    </xf>
    <xf numFmtId="2" fontId="5" fillId="0" borderId="5" xfId="0" applyNumberFormat="1" applyFont="1" applyBorder="1" applyAlignment="1">
      <alignment horizontal="center" vertical="center"/>
    </xf>
    <xf numFmtId="10" fontId="5" fillId="0" borderId="5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right" vertical="center"/>
    </xf>
    <xf numFmtId="4" fontId="6" fillId="0" borderId="21" xfId="0" applyNumberFormat="1" applyFont="1" applyBorder="1"/>
    <xf numFmtId="0" fontId="5" fillId="0" borderId="5" xfId="0" applyFont="1" applyBorder="1" applyAlignment="1">
      <alignment vertical="center" wrapText="1"/>
    </xf>
    <xf numFmtId="0" fontId="11" fillId="0" borderId="22" xfId="0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0" fontId="11" fillId="0" borderId="23" xfId="0" applyFont="1" applyBorder="1" applyAlignment="1">
      <alignment horizontal="right" vertical="center"/>
    </xf>
    <xf numFmtId="0" fontId="11" fillId="0" borderId="24" xfId="0" applyFont="1" applyBorder="1" applyAlignment="1">
      <alignment vertical="center"/>
    </xf>
    <xf numFmtId="4" fontId="6" fillId="0" borderId="25" xfId="0" applyNumberFormat="1" applyFont="1" applyBorder="1"/>
    <xf numFmtId="0" fontId="11" fillId="0" borderId="26" xfId="0" applyFont="1" applyBorder="1" applyAlignment="1">
      <alignment vertical="center"/>
    </xf>
    <xf numFmtId="0" fontId="11" fillId="0" borderId="27" xfId="0" applyFont="1" applyBorder="1" applyAlignment="1">
      <alignment vertical="center"/>
    </xf>
    <xf numFmtId="4" fontId="6" fillId="0" borderId="28" xfId="0" applyNumberFormat="1" applyFont="1" applyBorder="1" applyAlignment="1">
      <alignment horizontal="right" vertical="center"/>
    </xf>
    <xf numFmtId="168" fontId="10" fillId="3" borderId="3" xfId="0" applyNumberFormat="1" applyFont="1" applyFill="1" applyBorder="1" applyAlignment="1">
      <alignment horizontal="right" vertical="center"/>
    </xf>
    <xf numFmtId="167" fontId="5" fillId="0" borderId="29" xfId="0" applyNumberFormat="1" applyFont="1" applyBorder="1" applyAlignment="1">
      <alignment horizontal="left" vertical="center"/>
    </xf>
    <xf numFmtId="0" fontId="6" fillId="0" borderId="30" xfId="0" applyFont="1" applyBorder="1" applyAlignment="1">
      <alignment vertical="center" wrapText="1"/>
    </xf>
    <xf numFmtId="165" fontId="6" fillId="0" borderId="30" xfId="5" applyFont="1" applyFill="1" applyBorder="1" applyAlignment="1">
      <alignment horizontal="right" vertical="center"/>
    </xf>
    <xf numFmtId="4" fontId="6" fillId="0" borderId="30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/>
    <xf numFmtId="0" fontId="2" fillId="0" borderId="0" xfId="0" applyFont="1" applyFill="1"/>
    <xf numFmtId="0" fontId="11" fillId="4" borderId="2" xfId="0" applyFont="1" applyFill="1" applyBorder="1" applyAlignment="1">
      <alignment horizontal="right" vertical="center"/>
    </xf>
    <xf numFmtId="4" fontId="5" fillId="0" borderId="11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/>
    </xf>
    <xf numFmtId="4" fontId="5" fillId="0" borderId="12" xfId="0" applyNumberFormat="1" applyFont="1" applyFill="1" applyBorder="1" applyAlignment="1">
      <alignment horizontal="right" vertical="center"/>
    </xf>
    <xf numFmtId="4" fontId="5" fillId="0" borderId="12" xfId="0" applyNumberFormat="1" applyFont="1" applyFill="1" applyBorder="1" applyAlignment="1">
      <alignment horizontal="center" vertical="center"/>
    </xf>
    <xf numFmtId="4" fontId="5" fillId="0" borderId="19" xfId="0" applyNumberFormat="1" applyFont="1" applyFill="1" applyBorder="1" applyAlignment="1">
      <alignment horizontal="right" vertical="center"/>
    </xf>
    <xf numFmtId="0" fontId="2" fillId="0" borderId="20" xfId="0" applyFont="1" applyFill="1" applyBorder="1"/>
    <xf numFmtId="4" fontId="6" fillId="0" borderId="25" xfId="0" applyNumberFormat="1" applyFont="1" applyFill="1" applyBorder="1" applyAlignment="1"/>
    <xf numFmtId="4" fontId="5" fillId="0" borderId="5" xfId="0" applyNumberFormat="1" applyFont="1" applyFill="1" applyBorder="1" applyAlignment="1">
      <alignment horizontal="left" vertical="center" wrapText="1"/>
    </xf>
    <xf numFmtId="4" fontId="11" fillId="0" borderId="0" xfId="0" applyNumberFormat="1" applyFont="1" applyBorder="1"/>
    <xf numFmtId="2" fontId="6" fillId="4" borderId="1" xfId="0" applyNumberFormat="1" applyFont="1" applyFill="1" applyBorder="1" applyAlignment="1">
      <alignment horizontal="right" vertical="center"/>
    </xf>
    <xf numFmtId="2" fontId="6" fillId="4" borderId="2" xfId="0" applyNumberFormat="1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right" vertical="center"/>
    </xf>
    <xf numFmtId="0" fontId="10" fillId="3" borderId="2" xfId="0" applyFont="1" applyFill="1" applyBorder="1" applyAlignment="1">
      <alignment horizontal="right" vertical="center"/>
    </xf>
    <xf numFmtId="0" fontId="6" fillId="2" borderId="6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5" fillId="2" borderId="14" xfId="1" applyFont="1" applyFill="1" applyBorder="1" applyAlignment="1">
      <alignment horizontal="left" vertical="center"/>
    </xf>
    <xf numFmtId="0" fontId="5" fillId="2" borderId="15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left" vertical="center"/>
    </xf>
    <xf numFmtId="0" fontId="5" fillId="2" borderId="3" xfId="1" applyFont="1" applyFill="1" applyBorder="1" applyAlignment="1">
      <alignment horizontal="left" vertical="center"/>
    </xf>
    <xf numFmtId="14" fontId="5" fillId="2" borderId="8" xfId="1" applyNumberFormat="1" applyFont="1" applyFill="1" applyBorder="1" applyAlignment="1">
      <alignment horizontal="left" vertical="center"/>
    </xf>
    <xf numFmtId="0" fontId="9" fillId="2" borderId="6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left" vertical="center" wrapText="1"/>
    </xf>
    <xf numFmtId="0" fontId="5" fillId="2" borderId="9" xfId="1" applyFont="1" applyFill="1" applyBorder="1" applyAlignment="1">
      <alignment horizontal="left" vertical="center" wrapText="1"/>
    </xf>
  </cellXfs>
  <cellStyles count="8">
    <cellStyle name="Millares [0] 4" xfId="7"/>
    <cellStyle name="Millares 4" xfId="5"/>
    <cellStyle name="Millares 7" xfId="3"/>
    <cellStyle name="Normal" xfId="0" builtinId="0"/>
    <cellStyle name="Normal 10 2" xfId="4"/>
    <cellStyle name="Normal 2" xfId="1"/>
    <cellStyle name="Normal 2 3" xfId="2"/>
    <cellStyle name="Porcentu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470647</xdr:colOff>
      <xdr:row>0</xdr:row>
      <xdr:rowOff>33619</xdr:rowOff>
    </xdr:from>
    <xdr:to>
      <xdr:col>6</xdr:col>
      <xdr:colOff>784412</xdr:colOff>
      <xdr:row>1</xdr:row>
      <xdr:rowOff>3767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647" y="33619"/>
          <a:ext cx="8314765" cy="13036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tabSelected="1" view="pageBreakPreview" zoomScale="90" zoomScaleNormal="100" zoomScaleSheetLayoutView="90" workbookViewId="0">
      <selection activeCell="B96" sqref="B96"/>
    </sheetView>
  </sheetViews>
  <sheetFormatPr baseColWidth="10" defaultColWidth="11.42578125" defaultRowHeight="20.25" x14ac:dyDescent="0.3"/>
  <cols>
    <col min="1" max="1" width="7.140625" style="1" customWidth="1"/>
    <col min="2" max="2" width="61.7109375" style="4" customWidth="1"/>
    <col min="3" max="3" width="9.28515625" style="1" customWidth="1"/>
    <col min="4" max="4" width="10.42578125" style="1" customWidth="1"/>
    <col min="5" max="5" width="13.7109375" style="1" bestFit="1" customWidth="1"/>
    <col min="6" max="6" width="17.7109375" style="1" customWidth="1"/>
    <col min="7" max="7" width="20.28515625" style="76" bestFit="1" customWidth="1"/>
    <col min="8" max="16384" width="11.42578125" style="1"/>
  </cols>
  <sheetData>
    <row r="1" spans="1:7" ht="105" customHeight="1" x14ac:dyDescent="0.3">
      <c r="A1" s="7"/>
      <c r="B1" s="8"/>
      <c r="C1" s="9"/>
      <c r="D1" s="9"/>
      <c r="E1" s="9"/>
      <c r="F1" s="9"/>
      <c r="G1" s="10"/>
    </row>
    <row r="2" spans="1:7" ht="23.25" customHeight="1" x14ac:dyDescent="0.25">
      <c r="A2" s="99" t="s">
        <v>16</v>
      </c>
      <c r="B2" s="100"/>
      <c r="C2" s="100"/>
      <c r="D2" s="100"/>
      <c r="E2" s="100"/>
      <c r="F2" s="100"/>
      <c r="G2" s="101"/>
    </row>
    <row r="3" spans="1:7" ht="38.25" customHeight="1" thickBot="1" x14ac:dyDescent="0.3">
      <c r="A3" s="92" t="s">
        <v>17</v>
      </c>
      <c r="B3" s="93"/>
      <c r="C3" s="102" t="s">
        <v>18</v>
      </c>
      <c r="D3" s="102"/>
      <c r="E3" s="102"/>
      <c r="F3" s="102"/>
      <c r="G3" s="103"/>
    </row>
    <row r="4" spans="1:7" ht="23.25" customHeight="1" thickBot="1" x14ac:dyDescent="0.3">
      <c r="A4" s="92" t="s">
        <v>19</v>
      </c>
      <c r="B4" s="93"/>
      <c r="C4" s="94" t="s">
        <v>71</v>
      </c>
      <c r="D4" s="94"/>
      <c r="E4" s="94"/>
      <c r="F4" s="94"/>
      <c r="G4" s="95"/>
    </row>
    <row r="5" spans="1:7" ht="23.25" customHeight="1" thickBot="1" x14ac:dyDescent="0.3">
      <c r="A5" s="92" t="s">
        <v>20</v>
      </c>
      <c r="B5" s="93"/>
      <c r="C5" s="94" t="s">
        <v>72</v>
      </c>
      <c r="D5" s="94"/>
      <c r="E5" s="94"/>
      <c r="F5" s="94"/>
      <c r="G5" s="95"/>
    </row>
    <row r="6" spans="1:7" ht="23.25" customHeight="1" thickBot="1" x14ac:dyDescent="0.3">
      <c r="A6" s="92" t="s">
        <v>21</v>
      </c>
      <c r="B6" s="93"/>
      <c r="C6" s="96" t="s">
        <v>22</v>
      </c>
      <c r="D6" s="96"/>
      <c r="E6" s="96"/>
      <c r="F6" s="96"/>
      <c r="G6" s="97"/>
    </row>
    <row r="7" spans="1:7" ht="23.25" customHeight="1" thickBot="1" x14ac:dyDescent="0.3">
      <c r="A7" s="92" t="s">
        <v>23</v>
      </c>
      <c r="B7" s="93"/>
      <c r="C7" s="98"/>
      <c r="D7" s="98"/>
      <c r="E7" s="98"/>
      <c r="F7" s="11"/>
      <c r="G7" s="12"/>
    </row>
    <row r="8" spans="1:7" ht="21" thickBot="1" x14ac:dyDescent="0.3">
      <c r="A8" s="13"/>
      <c r="B8" s="14"/>
      <c r="C8" s="15"/>
      <c r="D8" s="14"/>
      <c r="E8" s="14"/>
      <c r="F8" s="14"/>
      <c r="G8" s="16"/>
    </row>
    <row r="9" spans="1:7" s="17" customFormat="1" ht="19.5" thickBot="1" x14ac:dyDescent="0.35">
      <c r="A9" s="18" t="s">
        <v>0</v>
      </c>
      <c r="B9" s="19" t="s">
        <v>1</v>
      </c>
      <c r="C9" s="19" t="s">
        <v>2</v>
      </c>
      <c r="D9" s="19" t="s">
        <v>3</v>
      </c>
      <c r="E9" s="19" t="s">
        <v>4</v>
      </c>
      <c r="F9" s="19" t="s">
        <v>5</v>
      </c>
      <c r="G9" s="19" t="s">
        <v>6</v>
      </c>
    </row>
    <row r="10" spans="1:7" s="77" customFormat="1" ht="19.5" thickBot="1" x14ac:dyDescent="0.3">
      <c r="A10" s="20">
        <v>1</v>
      </c>
      <c r="B10" s="21" t="s">
        <v>63</v>
      </c>
      <c r="C10" s="78"/>
      <c r="D10" s="47"/>
      <c r="E10" s="47"/>
      <c r="F10" s="47"/>
      <c r="G10" s="44"/>
    </row>
    <row r="11" spans="1:7" s="77" customFormat="1" ht="19.5" thickBot="1" x14ac:dyDescent="0.3">
      <c r="A11" s="79">
        <f>+A10+0.01</f>
        <v>1.01</v>
      </c>
      <c r="B11" s="80" t="s">
        <v>64</v>
      </c>
      <c r="C11" s="81">
        <v>1</v>
      </c>
      <c r="D11" s="82" t="s">
        <v>27</v>
      </c>
      <c r="E11" s="81"/>
      <c r="F11" s="83">
        <f t="shared" ref="F11" si="0">+ROUND(C11*E11,2)</f>
        <v>0</v>
      </c>
      <c r="G11" s="84"/>
    </row>
    <row r="12" spans="1:7" s="77" customFormat="1" ht="19.5" thickBot="1" x14ac:dyDescent="0.35">
      <c r="A12" s="60"/>
      <c r="B12" s="61"/>
      <c r="C12" s="62"/>
      <c r="D12" s="61"/>
      <c r="E12" s="61"/>
      <c r="F12" s="63"/>
      <c r="G12" s="85">
        <f>+SUM(F11:F11)</f>
        <v>0</v>
      </c>
    </row>
    <row r="13" spans="1:7" s="17" customFormat="1" ht="19.5" thickBot="1" x14ac:dyDescent="0.35">
      <c r="A13" s="20">
        <v>2</v>
      </c>
      <c r="B13" s="21" t="s">
        <v>14</v>
      </c>
      <c r="C13" s="22"/>
      <c r="D13" s="22"/>
      <c r="E13" s="22"/>
      <c r="F13" s="22"/>
      <c r="G13" s="23"/>
    </row>
    <row r="14" spans="1:7" s="17" customFormat="1" ht="20.25" customHeight="1" thickBot="1" x14ac:dyDescent="0.35">
      <c r="A14" s="24" t="s">
        <v>11</v>
      </c>
      <c r="B14" s="25" t="s">
        <v>24</v>
      </c>
      <c r="C14" s="26"/>
      <c r="D14" s="26"/>
      <c r="E14" s="26"/>
      <c r="F14" s="26"/>
      <c r="G14" s="27"/>
    </row>
    <row r="15" spans="1:7" s="17" customFormat="1" ht="37.5" x14ac:dyDescent="0.3">
      <c r="A15" s="28">
        <f>+A13+0.01</f>
        <v>2.0099999999999998</v>
      </c>
      <c r="B15" s="29" t="s">
        <v>52</v>
      </c>
      <c r="C15" s="30">
        <v>12.65</v>
      </c>
      <c r="D15" s="30" t="s">
        <v>25</v>
      </c>
      <c r="E15" s="31"/>
      <c r="F15" s="32">
        <f>+ROUND(C15*E15,2)</f>
        <v>0</v>
      </c>
      <c r="G15" s="33"/>
    </row>
    <row r="16" spans="1:7" s="17" customFormat="1" ht="37.5" x14ac:dyDescent="0.3">
      <c r="A16" s="28">
        <f>+A15+0.01</f>
        <v>2.0199999999999996</v>
      </c>
      <c r="B16" s="29" t="s">
        <v>53</v>
      </c>
      <c r="C16" s="30">
        <v>9</v>
      </c>
      <c r="D16" s="30" t="s">
        <v>25</v>
      </c>
      <c r="E16" s="31"/>
      <c r="F16" s="32">
        <f>+ROUND(C16*E16,2)</f>
        <v>0</v>
      </c>
      <c r="G16" s="33"/>
    </row>
    <row r="17" spans="1:7" s="17" customFormat="1" ht="18.75" x14ac:dyDescent="0.3">
      <c r="A17" s="28">
        <f t="shared" ref="A17:A23" si="1">+A16+0.01</f>
        <v>2.0299999999999994</v>
      </c>
      <c r="B17" s="29" t="s">
        <v>9</v>
      </c>
      <c r="C17" s="30">
        <v>10.8</v>
      </c>
      <c r="D17" s="30" t="s">
        <v>25</v>
      </c>
      <c r="E17" s="31"/>
      <c r="F17" s="32">
        <f t="shared" ref="F17:F23" si="2">+ROUND(C17*E17,2)</f>
        <v>0</v>
      </c>
      <c r="G17" s="33"/>
    </row>
    <row r="18" spans="1:7" s="17" customFormat="1" ht="37.5" x14ac:dyDescent="0.3">
      <c r="A18" s="28">
        <f t="shared" si="1"/>
        <v>2.0399999999999991</v>
      </c>
      <c r="B18" s="29" t="s">
        <v>54</v>
      </c>
      <c r="C18" s="30">
        <v>0.45</v>
      </c>
      <c r="D18" s="30" t="s">
        <v>25</v>
      </c>
      <c r="E18" s="31"/>
      <c r="F18" s="32">
        <f t="shared" si="2"/>
        <v>0</v>
      </c>
      <c r="G18" s="33"/>
    </row>
    <row r="19" spans="1:7" s="17" customFormat="1" ht="37.5" x14ac:dyDescent="0.3">
      <c r="A19" s="28">
        <f t="shared" si="1"/>
        <v>2.0499999999999989</v>
      </c>
      <c r="B19" s="29" t="s">
        <v>55</v>
      </c>
      <c r="C19" s="30">
        <v>16.2</v>
      </c>
      <c r="D19" s="30" t="s">
        <v>26</v>
      </c>
      <c r="E19" s="31"/>
      <c r="F19" s="32">
        <f t="shared" si="2"/>
        <v>0</v>
      </c>
      <c r="G19" s="33"/>
    </row>
    <row r="20" spans="1:7" s="17" customFormat="1" ht="18.75" x14ac:dyDescent="0.3">
      <c r="A20" s="28">
        <f t="shared" si="1"/>
        <v>2.0599999999999987</v>
      </c>
      <c r="B20" s="29" t="s">
        <v>10</v>
      </c>
      <c r="C20" s="30">
        <v>16.2</v>
      </c>
      <c r="D20" s="30" t="s">
        <v>26</v>
      </c>
      <c r="E20" s="31"/>
      <c r="F20" s="32">
        <f t="shared" si="2"/>
        <v>0</v>
      </c>
      <c r="G20" s="33"/>
    </row>
    <row r="21" spans="1:7" s="17" customFormat="1" ht="37.5" x14ac:dyDescent="0.3">
      <c r="A21" s="28">
        <f t="shared" si="1"/>
        <v>2.0699999999999985</v>
      </c>
      <c r="B21" s="29" t="s">
        <v>57</v>
      </c>
      <c r="C21" s="30">
        <v>0.54</v>
      </c>
      <c r="D21" s="30" t="s">
        <v>25</v>
      </c>
      <c r="E21" s="31"/>
      <c r="F21" s="32">
        <f t="shared" si="2"/>
        <v>0</v>
      </c>
      <c r="G21" s="33"/>
    </row>
    <row r="22" spans="1:7" s="17" customFormat="1" ht="37.5" x14ac:dyDescent="0.3">
      <c r="A22" s="79">
        <f t="shared" si="1"/>
        <v>2.0799999999999983</v>
      </c>
      <c r="B22" s="29" t="s">
        <v>69</v>
      </c>
      <c r="C22" s="31">
        <v>1</v>
      </c>
      <c r="D22" s="30" t="s">
        <v>62</v>
      </c>
      <c r="E22" s="31"/>
      <c r="F22" s="32">
        <f t="shared" si="2"/>
        <v>0</v>
      </c>
      <c r="G22" s="33"/>
    </row>
    <row r="23" spans="1:7" s="17" customFormat="1" ht="18.75" x14ac:dyDescent="0.3">
      <c r="A23" s="79">
        <f t="shared" si="1"/>
        <v>2.0899999999999981</v>
      </c>
      <c r="B23" s="29" t="s">
        <v>70</v>
      </c>
      <c r="C23" s="31">
        <v>2</v>
      </c>
      <c r="D23" s="30" t="s">
        <v>27</v>
      </c>
      <c r="E23" s="31"/>
      <c r="F23" s="32">
        <f t="shared" si="2"/>
        <v>0</v>
      </c>
      <c r="G23" s="33"/>
    </row>
    <row r="24" spans="1:7" s="17" customFormat="1" ht="19.5" thickBot="1" x14ac:dyDescent="0.35">
      <c r="A24" s="34"/>
      <c r="B24" s="35"/>
      <c r="C24" s="36"/>
      <c r="D24" s="36"/>
      <c r="E24" s="36"/>
      <c r="F24" s="36"/>
      <c r="G24" s="37">
        <f>+SUM(F15:F23)</f>
        <v>0</v>
      </c>
    </row>
    <row r="25" spans="1:7" s="17" customFormat="1" ht="19.5" thickBot="1" x14ac:dyDescent="0.35">
      <c r="A25" s="24" t="s">
        <v>12</v>
      </c>
      <c r="B25" s="25" t="s">
        <v>50</v>
      </c>
      <c r="C25" s="26"/>
      <c r="D25" s="26"/>
      <c r="E25" s="26"/>
      <c r="F25" s="26"/>
      <c r="G25" s="27"/>
    </row>
    <row r="26" spans="1:7" s="17" customFormat="1" ht="37.5" x14ac:dyDescent="0.3">
      <c r="A26" s="28">
        <f>+A23+0.01</f>
        <v>2.0999999999999979</v>
      </c>
      <c r="B26" s="86" t="s">
        <v>73</v>
      </c>
      <c r="C26" s="30">
        <v>120</v>
      </c>
      <c r="D26" s="30" t="s">
        <v>32</v>
      </c>
      <c r="E26" s="31"/>
      <c r="F26" s="32">
        <f t="shared" ref="F26:F27" si="3">+ROUND(C26*E26,2)</f>
        <v>0</v>
      </c>
      <c r="G26" s="33"/>
    </row>
    <row r="27" spans="1:7" s="17" customFormat="1" ht="27" customHeight="1" x14ac:dyDescent="0.3">
      <c r="A27" s="28">
        <f t="shared" ref="A27" si="4">+A26+0.01</f>
        <v>2.1099999999999977</v>
      </c>
      <c r="B27" s="86" t="s">
        <v>74</v>
      </c>
      <c r="C27" s="30">
        <v>38</v>
      </c>
      <c r="D27" s="30" t="s">
        <v>32</v>
      </c>
      <c r="E27" s="31"/>
      <c r="F27" s="32">
        <f t="shared" si="3"/>
        <v>0</v>
      </c>
      <c r="G27" s="33"/>
    </row>
    <row r="28" spans="1:7" s="17" customFormat="1" ht="19.5" thickBot="1" x14ac:dyDescent="0.35">
      <c r="A28" s="34"/>
      <c r="B28" s="35"/>
      <c r="C28" s="36"/>
      <c r="D28" s="36"/>
      <c r="E28" s="36"/>
      <c r="F28" s="36"/>
      <c r="G28" s="37">
        <f>+SUM(F26:F27)</f>
        <v>0</v>
      </c>
    </row>
    <row r="29" spans="1:7" s="17" customFormat="1" ht="19.5" thickBot="1" x14ac:dyDescent="0.35">
      <c r="A29" s="24" t="s">
        <v>36</v>
      </c>
      <c r="B29" s="25" t="s">
        <v>13</v>
      </c>
      <c r="C29" s="26"/>
      <c r="D29" s="26"/>
      <c r="E29" s="26"/>
      <c r="F29" s="26"/>
      <c r="G29" s="27"/>
    </row>
    <row r="30" spans="1:7" s="17" customFormat="1" ht="37.5" x14ac:dyDescent="0.3">
      <c r="A30" s="28">
        <f>+A27+0.01</f>
        <v>2.1199999999999974</v>
      </c>
      <c r="B30" s="29" t="s">
        <v>58</v>
      </c>
      <c r="C30" s="30">
        <v>2.78</v>
      </c>
      <c r="D30" s="30" t="s">
        <v>25</v>
      </c>
      <c r="E30" s="31"/>
      <c r="F30" s="32">
        <f>+ROUND(C30*E30,2)</f>
        <v>0</v>
      </c>
      <c r="G30" s="33"/>
    </row>
    <row r="31" spans="1:7" s="17" customFormat="1" ht="18.75" x14ac:dyDescent="0.3">
      <c r="A31" s="28">
        <f>+A30+0.01</f>
        <v>2.1299999999999972</v>
      </c>
      <c r="B31" s="29" t="s">
        <v>28</v>
      </c>
      <c r="C31" s="30">
        <v>1.58</v>
      </c>
      <c r="D31" s="30" t="s">
        <v>25</v>
      </c>
      <c r="E31" s="31"/>
      <c r="F31" s="32">
        <f t="shared" ref="F31:F33" si="5">+ROUND(C31*E31,2)</f>
        <v>0</v>
      </c>
      <c r="G31" s="33"/>
    </row>
    <row r="32" spans="1:7" s="17" customFormat="1" ht="18.75" x14ac:dyDescent="0.3">
      <c r="A32" s="28">
        <f t="shared" ref="A32:A33" si="6">+A31+0.01</f>
        <v>2.139999999999997</v>
      </c>
      <c r="B32" s="29" t="s">
        <v>35</v>
      </c>
      <c r="C32" s="30">
        <v>16.5</v>
      </c>
      <c r="D32" s="30" t="s">
        <v>25</v>
      </c>
      <c r="E32" s="31"/>
      <c r="F32" s="32">
        <f t="shared" si="5"/>
        <v>0</v>
      </c>
      <c r="G32" s="33"/>
    </row>
    <row r="33" spans="1:7" s="17" customFormat="1" ht="37.5" x14ac:dyDescent="0.3">
      <c r="A33" s="28">
        <f t="shared" si="6"/>
        <v>2.1499999999999968</v>
      </c>
      <c r="B33" s="29" t="s">
        <v>59</v>
      </c>
      <c r="C33" s="30">
        <v>11.58</v>
      </c>
      <c r="D33" s="30" t="s">
        <v>30</v>
      </c>
      <c r="E33" s="31"/>
      <c r="F33" s="32">
        <f t="shared" si="5"/>
        <v>0</v>
      </c>
      <c r="G33" s="33"/>
    </row>
    <row r="34" spans="1:7" s="17" customFormat="1" ht="19.5" thickBot="1" x14ac:dyDescent="0.35">
      <c r="A34" s="34"/>
      <c r="B34" s="35"/>
      <c r="C34" s="36"/>
      <c r="D34" s="36"/>
      <c r="E34" s="36"/>
      <c r="F34" s="36"/>
      <c r="G34" s="37">
        <f>+SUM(F30:F33)</f>
        <v>0</v>
      </c>
    </row>
    <row r="35" spans="1:7" s="17" customFormat="1" ht="19.5" thickBot="1" x14ac:dyDescent="0.35">
      <c r="A35" s="20">
        <v>3</v>
      </c>
      <c r="B35" s="21" t="s">
        <v>15</v>
      </c>
      <c r="C35" s="22"/>
      <c r="D35" s="22"/>
      <c r="E35" s="22"/>
      <c r="F35" s="22"/>
      <c r="G35" s="23"/>
    </row>
    <row r="36" spans="1:7" s="17" customFormat="1" ht="19.5" thickBot="1" x14ac:dyDescent="0.35">
      <c r="A36" s="24" t="s">
        <v>11</v>
      </c>
      <c r="B36" s="25" t="s">
        <v>56</v>
      </c>
      <c r="C36" s="26"/>
      <c r="D36" s="26"/>
      <c r="E36" s="26"/>
      <c r="F36" s="26"/>
      <c r="G36" s="27"/>
    </row>
    <row r="37" spans="1:7" s="17" customFormat="1" ht="37.5" x14ac:dyDescent="0.3">
      <c r="A37" s="28">
        <f>+A35+0.01</f>
        <v>3.01</v>
      </c>
      <c r="B37" s="29" t="s">
        <v>53</v>
      </c>
      <c r="C37" s="30">
        <v>9</v>
      </c>
      <c r="D37" s="30" t="s">
        <v>25</v>
      </c>
      <c r="E37" s="31"/>
      <c r="F37" s="32">
        <f>+ROUND(C37*E37,2)</f>
        <v>0</v>
      </c>
      <c r="G37" s="33"/>
    </row>
    <row r="38" spans="1:7" s="17" customFormat="1" ht="18.75" x14ac:dyDescent="0.3">
      <c r="A38" s="28">
        <f>+A37+0.01</f>
        <v>3.0199999999999996</v>
      </c>
      <c r="B38" s="29" t="s">
        <v>9</v>
      </c>
      <c r="C38" s="30">
        <v>10.8</v>
      </c>
      <c r="D38" s="30" t="s">
        <v>25</v>
      </c>
      <c r="E38" s="31"/>
      <c r="F38" s="32">
        <f t="shared" ref="F38:F44" si="7">+ROUND(C38*E38,2)</f>
        <v>0</v>
      </c>
      <c r="G38" s="33"/>
    </row>
    <row r="39" spans="1:7" s="17" customFormat="1" ht="61.5" customHeight="1" x14ac:dyDescent="0.3">
      <c r="A39" s="28">
        <f t="shared" ref="A39:A44" si="8">+A38+0.01</f>
        <v>3.0299999999999994</v>
      </c>
      <c r="B39" s="29" t="s">
        <v>65</v>
      </c>
      <c r="C39" s="30">
        <v>0.45</v>
      </c>
      <c r="D39" s="30" t="s">
        <v>25</v>
      </c>
      <c r="E39" s="31"/>
      <c r="F39" s="32">
        <f t="shared" si="7"/>
        <v>0</v>
      </c>
      <c r="G39" s="33"/>
    </row>
    <row r="40" spans="1:7" s="17" customFormat="1" ht="37.5" x14ac:dyDescent="0.3">
      <c r="A40" s="28">
        <f t="shared" si="8"/>
        <v>3.0399999999999991</v>
      </c>
      <c r="B40" s="29" t="s">
        <v>61</v>
      </c>
      <c r="C40" s="30">
        <v>16.2</v>
      </c>
      <c r="D40" s="30" t="s">
        <v>26</v>
      </c>
      <c r="E40" s="31"/>
      <c r="F40" s="32">
        <f t="shared" si="7"/>
        <v>0</v>
      </c>
      <c r="G40" s="33"/>
    </row>
    <row r="41" spans="1:7" s="17" customFormat="1" ht="18.75" x14ac:dyDescent="0.3">
      <c r="A41" s="28">
        <f t="shared" si="8"/>
        <v>3.0499999999999989</v>
      </c>
      <c r="B41" s="29" t="s">
        <v>10</v>
      </c>
      <c r="C41" s="30">
        <v>16.2</v>
      </c>
      <c r="D41" s="30" t="s">
        <v>26</v>
      </c>
      <c r="E41" s="31"/>
      <c r="F41" s="32">
        <f t="shared" si="7"/>
        <v>0</v>
      </c>
      <c r="G41" s="33"/>
    </row>
    <row r="42" spans="1:7" s="17" customFormat="1" ht="56.25" x14ac:dyDescent="0.3">
      <c r="A42" s="28">
        <f t="shared" si="8"/>
        <v>3.0599999999999987</v>
      </c>
      <c r="B42" s="29" t="s">
        <v>66</v>
      </c>
      <c r="C42" s="30">
        <v>0.54</v>
      </c>
      <c r="D42" s="30" t="s">
        <v>25</v>
      </c>
      <c r="E42" s="31"/>
      <c r="F42" s="32">
        <f t="shared" si="7"/>
        <v>0</v>
      </c>
      <c r="G42" s="33"/>
    </row>
    <row r="43" spans="1:7" s="17" customFormat="1" ht="37.5" x14ac:dyDescent="0.3">
      <c r="A43" s="79">
        <f t="shared" si="8"/>
        <v>3.0699999999999985</v>
      </c>
      <c r="B43" s="29" t="s">
        <v>69</v>
      </c>
      <c r="C43" s="31">
        <v>1</v>
      </c>
      <c r="D43" s="30" t="s">
        <v>62</v>
      </c>
      <c r="E43" s="31"/>
      <c r="F43" s="32">
        <f t="shared" si="7"/>
        <v>0</v>
      </c>
      <c r="G43" s="33"/>
    </row>
    <row r="44" spans="1:7" s="17" customFormat="1" ht="18.75" x14ac:dyDescent="0.3">
      <c r="A44" s="79">
        <f t="shared" si="8"/>
        <v>3.0799999999999983</v>
      </c>
      <c r="B44" s="29" t="s">
        <v>70</v>
      </c>
      <c r="C44" s="31">
        <v>2</v>
      </c>
      <c r="D44" s="30" t="s">
        <v>27</v>
      </c>
      <c r="E44" s="31"/>
      <c r="F44" s="32">
        <f t="shared" si="7"/>
        <v>0</v>
      </c>
      <c r="G44" s="33"/>
    </row>
    <row r="45" spans="1:7" s="17" customFormat="1" ht="19.5" thickBot="1" x14ac:dyDescent="0.35">
      <c r="A45" s="34"/>
      <c r="B45" s="35"/>
      <c r="C45" s="36"/>
      <c r="D45" s="36"/>
      <c r="E45" s="36"/>
      <c r="F45" s="36"/>
      <c r="G45" s="37">
        <f>+SUM(F37:F44)</f>
        <v>0</v>
      </c>
    </row>
    <row r="46" spans="1:7" s="17" customFormat="1" ht="19.5" thickBot="1" x14ac:dyDescent="0.35">
      <c r="A46" s="24" t="s">
        <v>12</v>
      </c>
      <c r="B46" s="25" t="s">
        <v>51</v>
      </c>
      <c r="C46" s="26"/>
      <c r="D46" s="26"/>
      <c r="E46" s="26"/>
      <c r="F46" s="26"/>
      <c r="G46" s="27"/>
    </row>
    <row r="47" spans="1:7" s="17" customFormat="1" ht="37.5" x14ac:dyDescent="0.3">
      <c r="A47" s="28">
        <f>+A44+0.01</f>
        <v>3.0899999999999981</v>
      </c>
      <c r="B47" s="29" t="s">
        <v>53</v>
      </c>
      <c r="C47" s="30">
        <v>9</v>
      </c>
      <c r="D47" s="30" t="s">
        <v>25</v>
      </c>
      <c r="E47" s="31"/>
      <c r="F47" s="32">
        <f>+ROUND(C47*E47,2)</f>
        <v>0</v>
      </c>
      <c r="G47" s="33"/>
    </row>
    <row r="48" spans="1:7" s="17" customFormat="1" ht="18.75" x14ac:dyDescent="0.3">
      <c r="A48" s="28">
        <f>+A47+0.01</f>
        <v>3.0999999999999979</v>
      </c>
      <c r="B48" s="29" t="s">
        <v>9</v>
      </c>
      <c r="C48" s="30">
        <v>10.8</v>
      </c>
      <c r="D48" s="30" t="s">
        <v>25</v>
      </c>
      <c r="E48" s="31"/>
      <c r="F48" s="32">
        <f t="shared" ref="F48:F54" si="9">+ROUND(C48*E48,2)</f>
        <v>0</v>
      </c>
      <c r="G48" s="33"/>
    </row>
    <row r="49" spans="1:7" s="17" customFormat="1" ht="37.5" x14ac:dyDescent="0.3">
      <c r="A49" s="28">
        <f t="shared" ref="A49:A54" si="10">+A48+0.01</f>
        <v>3.1099999999999977</v>
      </c>
      <c r="B49" s="29" t="s">
        <v>60</v>
      </c>
      <c r="C49" s="30">
        <v>0.45</v>
      </c>
      <c r="D49" s="30" t="s">
        <v>25</v>
      </c>
      <c r="E49" s="31"/>
      <c r="F49" s="32">
        <f t="shared" si="9"/>
        <v>0</v>
      </c>
      <c r="G49" s="33"/>
    </row>
    <row r="50" spans="1:7" s="17" customFormat="1" ht="37.5" x14ac:dyDescent="0.3">
      <c r="A50" s="28">
        <f t="shared" si="10"/>
        <v>3.1199999999999974</v>
      </c>
      <c r="B50" s="29" t="s">
        <v>55</v>
      </c>
      <c r="C50" s="30">
        <v>16.2</v>
      </c>
      <c r="D50" s="30" t="s">
        <v>26</v>
      </c>
      <c r="E50" s="31"/>
      <c r="F50" s="32">
        <f t="shared" si="9"/>
        <v>0</v>
      </c>
      <c r="G50" s="33"/>
    </row>
    <row r="51" spans="1:7" s="17" customFormat="1" ht="18.75" x14ac:dyDescent="0.3">
      <c r="A51" s="28">
        <f t="shared" si="10"/>
        <v>3.1299999999999972</v>
      </c>
      <c r="B51" s="29" t="s">
        <v>10</v>
      </c>
      <c r="C51" s="30">
        <v>16.2</v>
      </c>
      <c r="D51" s="30" t="s">
        <v>26</v>
      </c>
      <c r="E51" s="31"/>
      <c r="F51" s="32">
        <f t="shared" si="9"/>
        <v>0</v>
      </c>
      <c r="G51" s="33"/>
    </row>
    <row r="52" spans="1:7" s="17" customFormat="1" ht="37.5" x14ac:dyDescent="0.3">
      <c r="A52" s="28">
        <f t="shared" si="10"/>
        <v>3.139999999999997</v>
      </c>
      <c r="B52" s="29" t="s">
        <v>57</v>
      </c>
      <c r="C52" s="30">
        <v>0.54</v>
      </c>
      <c r="D52" s="30" t="s">
        <v>25</v>
      </c>
      <c r="E52" s="31"/>
      <c r="F52" s="32">
        <f t="shared" si="9"/>
        <v>0</v>
      </c>
      <c r="G52" s="33"/>
    </row>
    <row r="53" spans="1:7" s="17" customFormat="1" ht="37.5" x14ac:dyDescent="0.3">
      <c r="A53" s="79">
        <f t="shared" si="10"/>
        <v>3.1499999999999968</v>
      </c>
      <c r="B53" s="29" t="s">
        <v>69</v>
      </c>
      <c r="C53" s="31">
        <v>1</v>
      </c>
      <c r="D53" s="30" t="s">
        <v>62</v>
      </c>
      <c r="E53" s="31"/>
      <c r="F53" s="32">
        <f t="shared" si="9"/>
        <v>0</v>
      </c>
      <c r="G53" s="33"/>
    </row>
    <row r="54" spans="1:7" s="17" customFormat="1" ht="18.75" x14ac:dyDescent="0.3">
      <c r="A54" s="79">
        <f t="shared" si="10"/>
        <v>3.1599999999999966</v>
      </c>
      <c r="B54" s="29" t="s">
        <v>70</v>
      </c>
      <c r="C54" s="31">
        <v>2</v>
      </c>
      <c r="D54" s="30" t="s">
        <v>27</v>
      </c>
      <c r="E54" s="31"/>
      <c r="F54" s="32">
        <f t="shared" si="9"/>
        <v>0</v>
      </c>
      <c r="G54" s="33"/>
    </row>
    <row r="55" spans="1:7" s="17" customFormat="1" ht="19.5" thickBot="1" x14ac:dyDescent="0.35">
      <c r="A55" s="34"/>
      <c r="B55" s="35"/>
      <c r="C55" s="36"/>
      <c r="D55" s="36"/>
      <c r="E55" s="36"/>
      <c r="F55" s="36"/>
      <c r="G55" s="37">
        <f>+SUM(F47:F54)</f>
        <v>0</v>
      </c>
    </row>
    <row r="56" spans="1:7" s="17" customFormat="1" ht="19.5" thickBot="1" x14ac:dyDescent="0.35">
      <c r="A56" s="24" t="s">
        <v>36</v>
      </c>
      <c r="B56" s="25" t="s">
        <v>31</v>
      </c>
      <c r="C56" s="26"/>
      <c r="D56" s="26"/>
      <c r="E56" s="26"/>
      <c r="F56" s="26"/>
      <c r="G56" s="27"/>
    </row>
    <row r="57" spans="1:7" s="17" customFormat="1" ht="37.5" x14ac:dyDescent="0.3">
      <c r="A57" s="28">
        <f>+A54+0.01</f>
        <v>3.1699999999999964</v>
      </c>
      <c r="B57" s="86" t="s">
        <v>73</v>
      </c>
      <c r="C57" s="30">
        <v>120</v>
      </c>
      <c r="D57" s="30" t="s">
        <v>32</v>
      </c>
      <c r="E57" s="31"/>
      <c r="F57" s="32">
        <f t="shared" ref="F57:F58" si="11">+ROUND(C57*E57,2)</f>
        <v>0</v>
      </c>
      <c r="G57" s="33"/>
    </row>
    <row r="58" spans="1:7" s="17" customFormat="1" ht="18.75" x14ac:dyDescent="0.3">
      <c r="A58" s="28">
        <f t="shared" ref="A58" si="12">+A57+0.01</f>
        <v>3.1799999999999962</v>
      </c>
      <c r="B58" s="86" t="s">
        <v>74</v>
      </c>
      <c r="C58" s="30">
        <v>38</v>
      </c>
      <c r="D58" s="30" t="s">
        <v>32</v>
      </c>
      <c r="E58" s="31"/>
      <c r="F58" s="32">
        <f t="shared" si="11"/>
        <v>0</v>
      </c>
      <c r="G58" s="33"/>
    </row>
    <row r="59" spans="1:7" s="17" customFormat="1" ht="19.5" thickBot="1" x14ac:dyDescent="0.35">
      <c r="A59" s="34"/>
      <c r="B59" s="35"/>
      <c r="C59" s="36"/>
      <c r="D59" s="36"/>
      <c r="E59" s="36"/>
      <c r="F59" s="36"/>
      <c r="G59" s="37">
        <f>+SUM(F57:F58)</f>
        <v>0</v>
      </c>
    </row>
    <row r="60" spans="1:7" s="17" customFormat="1" ht="19.5" thickBot="1" x14ac:dyDescent="0.35">
      <c r="A60" s="24" t="s">
        <v>67</v>
      </c>
      <c r="B60" s="25" t="s">
        <v>33</v>
      </c>
      <c r="C60" s="26"/>
      <c r="D60" s="26"/>
      <c r="E60" s="26"/>
      <c r="F60" s="26"/>
      <c r="G60" s="27"/>
    </row>
    <row r="61" spans="1:7" s="17" customFormat="1" ht="37.5" x14ac:dyDescent="0.3">
      <c r="A61" s="28">
        <f>+A58+0.01</f>
        <v>3.1899999999999959</v>
      </c>
      <c r="B61" s="86" t="s">
        <v>73</v>
      </c>
      <c r="C61" s="30">
        <v>120</v>
      </c>
      <c r="D61" s="30" t="s">
        <v>32</v>
      </c>
      <c r="E61" s="31"/>
      <c r="F61" s="32">
        <f t="shared" ref="F61:F62" si="13">+ROUND(C61*E61,2)</f>
        <v>0</v>
      </c>
      <c r="G61" s="33"/>
    </row>
    <row r="62" spans="1:7" s="17" customFormat="1" ht="18.75" x14ac:dyDescent="0.3">
      <c r="A62" s="28">
        <f t="shared" ref="A62" si="14">+A61+0.01</f>
        <v>3.1999999999999957</v>
      </c>
      <c r="B62" s="86" t="s">
        <v>74</v>
      </c>
      <c r="C62" s="30">
        <v>38</v>
      </c>
      <c r="D62" s="30" t="s">
        <v>32</v>
      </c>
      <c r="E62" s="31"/>
      <c r="F62" s="32">
        <f t="shared" si="13"/>
        <v>0</v>
      </c>
      <c r="G62" s="33"/>
    </row>
    <row r="63" spans="1:7" s="17" customFormat="1" ht="19.5" thickBot="1" x14ac:dyDescent="0.35">
      <c r="A63" s="34"/>
      <c r="B63" s="35"/>
      <c r="C63" s="36"/>
      <c r="D63" s="36"/>
      <c r="E63" s="36"/>
      <c r="F63" s="36"/>
      <c r="G63" s="37">
        <f>+SUM(F61:F62)</f>
        <v>0</v>
      </c>
    </row>
    <row r="64" spans="1:7" s="17" customFormat="1" ht="19.5" thickBot="1" x14ac:dyDescent="0.35">
      <c r="A64" s="24" t="s">
        <v>68</v>
      </c>
      <c r="B64" s="25" t="s">
        <v>13</v>
      </c>
      <c r="C64" s="26"/>
      <c r="D64" s="26"/>
      <c r="E64" s="26"/>
      <c r="F64" s="26"/>
      <c r="G64" s="27"/>
    </row>
    <row r="65" spans="1:7" s="17" customFormat="1" ht="37.5" x14ac:dyDescent="0.3">
      <c r="A65" s="28">
        <f>+A62+0.01</f>
        <v>3.2099999999999955</v>
      </c>
      <c r="B65" s="29" t="s">
        <v>34</v>
      </c>
      <c r="C65" s="30">
        <v>4.8</v>
      </c>
      <c r="D65" s="30" t="s">
        <v>25</v>
      </c>
      <c r="E65" s="31"/>
      <c r="F65" s="32">
        <f t="shared" ref="F65:F68" si="15">+ROUND(C65*E65,2)</f>
        <v>0</v>
      </c>
      <c r="G65" s="33"/>
    </row>
    <row r="66" spans="1:7" s="17" customFormat="1" ht="18.75" x14ac:dyDescent="0.3">
      <c r="A66" s="28">
        <f t="shared" ref="A66:A68" si="16">+A65+0.01</f>
        <v>3.2199999999999953</v>
      </c>
      <c r="B66" s="29" t="s">
        <v>28</v>
      </c>
      <c r="C66" s="30">
        <v>2.58</v>
      </c>
      <c r="D66" s="30" t="s">
        <v>25</v>
      </c>
      <c r="E66" s="31"/>
      <c r="F66" s="32">
        <f t="shared" si="15"/>
        <v>0</v>
      </c>
      <c r="G66" s="33"/>
    </row>
    <row r="67" spans="1:7" s="17" customFormat="1" ht="18.75" x14ac:dyDescent="0.3">
      <c r="A67" s="28">
        <f t="shared" si="16"/>
        <v>3.2299999999999951</v>
      </c>
      <c r="B67" s="29" t="s">
        <v>35</v>
      </c>
      <c r="C67" s="30">
        <v>5.76</v>
      </c>
      <c r="D67" s="30" t="s">
        <v>25</v>
      </c>
      <c r="E67" s="31"/>
      <c r="F67" s="32">
        <f t="shared" si="15"/>
        <v>0</v>
      </c>
      <c r="G67" s="33"/>
    </row>
    <row r="68" spans="1:7" s="17" customFormat="1" ht="37.5" x14ac:dyDescent="0.3">
      <c r="A68" s="28">
        <f t="shared" si="16"/>
        <v>3.2399999999999949</v>
      </c>
      <c r="B68" s="29" t="s">
        <v>29</v>
      </c>
      <c r="C68" s="30">
        <v>20</v>
      </c>
      <c r="D68" s="30" t="s">
        <v>30</v>
      </c>
      <c r="E68" s="31"/>
      <c r="F68" s="32">
        <f t="shared" si="15"/>
        <v>0</v>
      </c>
      <c r="G68" s="33"/>
    </row>
    <row r="69" spans="1:7" s="17" customFormat="1" ht="19.5" thickBot="1" x14ac:dyDescent="0.35">
      <c r="A69" s="34"/>
      <c r="B69" s="35"/>
      <c r="C69" s="36"/>
      <c r="D69" s="36"/>
      <c r="E69" s="36"/>
      <c r="F69" s="36"/>
      <c r="G69" s="37">
        <f>+SUM(F65:F68)</f>
        <v>0</v>
      </c>
    </row>
    <row r="70" spans="1:7" s="17" customFormat="1" ht="19.5" thickBot="1" x14ac:dyDescent="0.35">
      <c r="A70" s="20">
        <v>4</v>
      </c>
      <c r="B70" s="21" t="s">
        <v>37</v>
      </c>
      <c r="C70" s="22"/>
      <c r="D70" s="22"/>
      <c r="E70" s="22"/>
      <c r="F70" s="22"/>
      <c r="G70" s="38"/>
    </row>
    <row r="71" spans="1:7" s="17" customFormat="1" ht="18.75" x14ac:dyDescent="0.3">
      <c r="A71" s="28">
        <f t="shared" ref="A71" si="17">+A70+0.01</f>
        <v>4.01</v>
      </c>
      <c r="B71" s="29" t="s">
        <v>38</v>
      </c>
      <c r="C71" s="30">
        <v>1</v>
      </c>
      <c r="D71" s="30" t="s">
        <v>39</v>
      </c>
      <c r="E71" s="31"/>
      <c r="F71" s="32">
        <f>+ROUND(C71*E71,2)</f>
        <v>0</v>
      </c>
      <c r="G71" s="33"/>
    </row>
    <row r="72" spans="1:7" s="17" customFormat="1" ht="19.5" thickBot="1" x14ac:dyDescent="0.35">
      <c r="A72" s="34"/>
      <c r="B72" s="35"/>
      <c r="C72" s="36"/>
      <c r="D72" s="36"/>
      <c r="E72" s="36"/>
      <c r="F72" s="87"/>
      <c r="G72" s="37">
        <f>SUM(F71)</f>
        <v>0</v>
      </c>
    </row>
    <row r="73" spans="1:7" s="17" customFormat="1" ht="19.5" thickBot="1" x14ac:dyDescent="0.35">
      <c r="A73" s="39"/>
      <c r="B73" s="40"/>
      <c r="C73" s="41"/>
      <c r="D73" s="3"/>
      <c r="E73" s="42"/>
      <c r="F73" s="42"/>
      <c r="G73" s="43"/>
    </row>
    <row r="74" spans="1:7" s="17" customFormat="1" ht="19.5" thickBot="1" x14ac:dyDescent="0.35">
      <c r="A74" s="88" t="s">
        <v>40</v>
      </c>
      <c r="B74" s="89"/>
      <c r="C74" s="89"/>
      <c r="D74" s="89"/>
      <c r="E74" s="89"/>
      <c r="F74" s="89"/>
      <c r="G74" s="44">
        <f>SUM(G12:G72)</f>
        <v>0</v>
      </c>
    </row>
    <row r="75" spans="1:7" ht="23.25" thickBot="1" x14ac:dyDescent="0.3">
      <c r="A75" s="45"/>
      <c r="B75" s="46"/>
      <c r="C75" s="46"/>
      <c r="D75" s="46"/>
      <c r="E75" s="46"/>
      <c r="F75" s="46"/>
      <c r="G75" s="6"/>
    </row>
    <row r="76" spans="1:7" ht="19.5" thickBot="1" x14ac:dyDescent="0.3">
      <c r="A76" s="20">
        <v>5</v>
      </c>
      <c r="B76" s="21" t="s">
        <v>8</v>
      </c>
      <c r="C76" s="47"/>
      <c r="D76" s="47"/>
      <c r="E76" s="47"/>
      <c r="F76" s="47"/>
      <c r="G76" s="44"/>
    </row>
    <row r="77" spans="1:7" ht="19.5" thickBot="1" x14ac:dyDescent="0.3">
      <c r="A77" s="28">
        <f t="shared" ref="A77:A85" si="18">+A76+0.01</f>
        <v>5.01</v>
      </c>
      <c r="B77" s="48" t="s">
        <v>41</v>
      </c>
      <c r="C77" s="49"/>
      <c r="D77" s="50"/>
      <c r="E77" s="51"/>
      <c r="F77" s="52">
        <f t="shared" ref="F77:F84" si="19">ROUND($G$74*D77,2)</f>
        <v>0</v>
      </c>
      <c r="G77" s="53"/>
    </row>
    <row r="78" spans="1:7" ht="19.5" thickBot="1" x14ac:dyDescent="0.35">
      <c r="A78" s="28">
        <f t="shared" si="18"/>
        <v>5.0199999999999996</v>
      </c>
      <c r="B78" s="54" t="s">
        <v>42</v>
      </c>
      <c r="C78" s="55"/>
      <c r="D78" s="56"/>
      <c r="E78" s="57"/>
      <c r="F78" s="52">
        <f t="shared" si="19"/>
        <v>0</v>
      </c>
      <c r="G78" s="58"/>
    </row>
    <row r="79" spans="1:7" ht="19.5" thickBot="1" x14ac:dyDescent="0.35">
      <c r="A79" s="28">
        <f t="shared" si="18"/>
        <v>5.0299999999999994</v>
      </c>
      <c r="B79" s="54" t="s">
        <v>43</v>
      </c>
      <c r="C79" s="55"/>
      <c r="D79" s="56"/>
      <c r="E79" s="57"/>
      <c r="F79" s="52">
        <f t="shared" si="19"/>
        <v>0</v>
      </c>
      <c r="G79" s="58"/>
    </row>
    <row r="80" spans="1:7" ht="19.5" thickBot="1" x14ac:dyDescent="0.35">
      <c r="A80" s="28">
        <f t="shared" si="18"/>
        <v>5.0399999999999991</v>
      </c>
      <c r="B80" s="54" t="s">
        <v>44</v>
      </c>
      <c r="C80" s="55"/>
      <c r="D80" s="56">
        <v>0.05</v>
      </c>
      <c r="E80" s="57"/>
      <c r="F80" s="52">
        <f t="shared" si="19"/>
        <v>0</v>
      </c>
      <c r="G80" s="58"/>
    </row>
    <row r="81" spans="1:7" ht="19.5" thickBot="1" x14ac:dyDescent="0.35">
      <c r="A81" s="28">
        <f t="shared" si="18"/>
        <v>5.0499999999999989</v>
      </c>
      <c r="B81" s="54" t="s">
        <v>45</v>
      </c>
      <c r="C81" s="55"/>
      <c r="D81" s="56">
        <v>0.05</v>
      </c>
      <c r="E81" s="57"/>
      <c r="F81" s="52">
        <f t="shared" si="19"/>
        <v>0</v>
      </c>
      <c r="G81" s="58"/>
    </row>
    <row r="82" spans="1:7" ht="19.5" thickBot="1" x14ac:dyDescent="0.35">
      <c r="A82" s="28">
        <f t="shared" si="18"/>
        <v>5.0599999999999987</v>
      </c>
      <c r="B82" s="54" t="s">
        <v>46</v>
      </c>
      <c r="C82" s="55"/>
      <c r="D82" s="56">
        <v>0.04</v>
      </c>
      <c r="E82" s="57"/>
      <c r="F82" s="52">
        <f t="shared" si="19"/>
        <v>0</v>
      </c>
      <c r="G82" s="58"/>
    </row>
    <row r="83" spans="1:7" ht="38.25" thickBot="1" x14ac:dyDescent="0.35">
      <c r="A83" s="28">
        <f t="shared" si="18"/>
        <v>5.0699999999999985</v>
      </c>
      <c r="B83" s="59" t="s">
        <v>47</v>
      </c>
      <c r="C83" s="55"/>
      <c r="D83" s="56">
        <v>0.01</v>
      </c>
      <c r="E83" s="57"/>
      <c r="F83" s="52">
        <f t="shared" si="19"/>
        <v>0</v>
      </c>
      <c r="G83" s="58"/>
    </row>
    <row r="84" spans="1:7" ht="19.5" thickBot="1" x14ac:dyDescent="0.35">
      <c r="A84" s="28">
        <f t="shared" si="18"/>
        <v>5.0799999999999983</v>
      </c>
      <c r="B84" s="54" t="s">
        <v>48</v>
      </c>
      <c r="C84" s="55"/>
      <c r="D84" s="56">
        <v>1E-3</v>
      </c>
      <c r="E84" s="57"/>
      <c r="F84" s="52">
        <f t="shared" si="19"/>
        <v>0</v>
      </c>
      <c r="G84" s="58"/>
    </row>
    <row r="85" spans="1:7" ht="19.5" thickBot="1" x14ac:dyDescent="0.35">
      <c r="A85" s="28">
        <f t="shared" si="18"/>
        <v>5.0899999999999981</v>
      </c>
      <c r="B85" s="54" t="s">
        <v>49</v>
      </c>
      <c r="C85" s="55"/>
      <c r="D85" s="56">
        <v>0.18</v>
      </c>
      <c r="E85" s="57"/>
      <c r="F85" s="52">
        <f>ROUND($G$74*D85*0.1,2)</f>
        <v>0</v>
      </c>
      <c r="G85" s="58"/>
    </row>
    <row r="86" spans="1:7" ht="19.5" thickBot="1" x14ac:dyDescent="0.35">
      <c r="A86" s="60"/>
      <c r="B86" s="61"/>
      <c r="C86" s="62"/>
      <c r="D86" s="61"/>
      <c r="E86" s="61"/>
      <c r="F86" s="63"/>
      <c r="G86" s="64">
        <f>SUM(F77:F85)</f>
        <v>0</v>
      </c>
    </row>
    <row r="87" spans="1:7" ht="19.5" thickBot="1" x14ac:dyDescent="0.3">
      <c r="A87" s="65"/>
      <c r="B87" s="66"/>
      <c r="C87" s="66"/>
      <c r="D87" s="66"/>
      <c r="E87" s="66"/>
      <c r="F87" s="66"/>
      <c r="G87" s="67"/>
    </row>
    <row r="88" spans="1:7" ht="21" thickBot="1" x14ac:dyDescent="0.3">
      <c r="A88" s="90" t="s">
        <v>7</v>
      </c>
      <c r="B88" s="91"/>
      <c r="C88" s="91"/>
      <c r="D88" s="91"/>
      <c r="E88" s="91"/>
      <c r="F88" s="91"/>
      <c r="G88" s="68">
        <f>+ROUND(SUM(G86+G74),2)</f>
        <v>0</v>
      </c>
    </row>
    <row r="89" spans="1:7" ht="18.75" x14ac:dyDescent="0.25">
      <c r="A89" s="69"/>
      <c r="B89" s="70"/>
      <c r="C89" s="71"/>
      <c r="D89" s="72"/>
      <c r="E89" s="73"/>
      <c r="F89" s="73"/>
      <c r="G89" s="74"/>
    </row>
    <row r="90" spans="1:7" x14ac:dyDescent="0.3">
      <c r="A90" s="2"/>
      <c r="B90" s="5"/>
      <c r="C90" s="2"/>
      <c r="D90" s="2"/>
      <c r="E90" s="2"/>
      <c r="F90" s="2"/>
      <c r="G90" s="75"/>
    </row>
  </sheetData>
  <autoFilter ref="A9:G72"/>
  <mergeCells count="13">
    <mergeCell ref="A4:B4"/>
    <mergeCell ref="C4:G4"/>
    <mergeCell ref="A2:G2"/>
    <mergeCell ref="A3:B3"/>
    <mergeCell ref="C3:G3"/>
    <mergeCell ref="A5:B5"/>
    <mergeCell ref="C5:G5"/>
    <mergeCell ref="A6:B6"/>
    <mergeCell ref="C6:G6"/>
    <mergeCell ref="A7:B7"/>
    <mergeCell ref="C7:E7"/>
    <mergeCell ref="A74:F74"/>
    <mergeCell ref="A88:F88"/>
  </mergeCells>
  <printOptions horizontalCentered="1"/>
  <pageMargins left="0.25" right="0.25" top="0.46" bottom="0.32" header="0.31496062992125984" footer="0.15"/>
  <pageSetup scale="72" orientation="portrait" horizontalDpi="300" verticalDpi="300" r:id="rId1"/>
  <headerFooter>
    <oddFooter>&amp;R&amp;9&amp;P/&amp;N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</vt:lpstr>
      <vt:lpstr>PRESUPUESTO!Área_de_impresión</vt:lpstr>
      <vt:lpstr>PRESUPUESTO!Títulos_a_imprimir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Ejecución De Obras</dc:creator>
  <cp:lastModifiedBy>ESTUDIO Y PROYECTO</cp:lastModifiedBy>
  <cp:lastPrinted>2021-09-01T18:19:56Z</cp:lastPrinted>
  <dcterms:created xsi:type="dcterms:W3CDTF">2017-12-28T17:07:55Z</dcterms:created>
  <dcterms:modified xsi:type="dcterms:W3CDTF">2021-09-01T18:19:58Z</dcterms:modified>
</cp:coreProperties>
</file>