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Obras Adm 2021, Tormentas Fred y Grace\LOTE 1\"/>
    </mc:Choice>
  </mc:AlternateContent>
  <bookViews>
    <workbookView xWindow="-105" yWindow="-105" windowWidth="16605" windowHeight="8835"/>
  </bookViews>
  <sheets>
    <sheet name="PRESUPUESTO" sheetId="4" r:id="rId1"/>
  </sheets>
  <definedNames>
    <definedName name="_xlnm._FilterDatabase" localSheetId="0" hidden="1">PRESUPUESTO!$A$10:$G$65</definedName>
    <definedName name="_xlnm.Print_Area" localSheetId="0">PRESUPUESTO!$A$1:$G$82</definedName>
    <definedName name="_xlnm.Print_Titles" localSheetId="0">PRESUPUESTO!$10:$10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60" i="4" l="1"/>
  <c r="F61" i="4"/>
  <c r="F12" i="4" l="1"/>
  <c r="A34" i="4"/>
  <c r="A28" i="4"/>
  <c r="A29" i="4" s="1"/>
  <c r="A30" i="4" s="1"/>
  <c r="A31" i="4" s="1"/>
  <c r="A21" i="4"/>
  <c r="A22" i="4" s="1"/>
  <c r="A23" i="4" s="1"/>
  <c r="A24" i="4" s="1"/>
  <c r="F20" i="4"/>
  <c r="F31" i="4" l="1"/>
  <c r="F24" i="4"/>
  <c r="F30" i="4"/>
  <c r="F23" i="4"/>
  <c r="F29" i="4" l="1"/>
  <c r="A13" i="4"/>
  <c r="A14" i="4" s="1"/>
  <c r="A15" i="4" s="1"/>
  <c r="A16" i="4" s="1"/>
  <c r="A17" i="4" s="1"/>
  <c r="A45" i="4"/>
  <c r="F22" i="4" l="1"/>
  <c r="F21" i="4"/>
  <c r="G25" i="4" s="1"/>
  <c r="F28" i="4"/>
  <c r="G32" i="4" s="1"/>
  <c r="F13" i="4"/>
  <c r="F15" i="4"/>
  <c r="F17" i="4"/>
  <c r="F16" i="4"/>
  <c r="F14" i="4"/>
  <c r="A64" i="4"/>
  <c r="G18" i="4" l="1"/>
  <c r="A46" i="4"/>
  <c r="F59" i="4" l="1"/>
  <c r="F58" i="4"/>
  <c r="F55" i="4"/>
  <c r="F57" i="4" l="1"/>
  <c r="F56" i="4"/>
  <c r="F53" i="4"/>
  <c r="F54" i="4"/>
  <c r="G62" i="4" l="1"/>
  <c r="F45" i="4"/>
  <c r="F39" i="4" l="1"/>
  <c r="F47" i="4" l="1"/>
  <c r="F50" i="4" l="1"/>
  <c r="F46" i="4"/>
  <c r="F37" i="4"/>
  <c r="F36" i="4"/>
  <c r="F42" i="4" l="1"/>
  <c r="F48" i="4"/>
  <c r="F41" i="4"/>
  <c r="F40" i="4"/>
  <c r="F38" i="4"/>
  <c r="F35" i="4"/>
  <c r="F64" i="4"/>
  <c r="G65" i="4" s="1"/>
  <c r="A47" i="4"/>
  <c r="A48" i="4" s="1"/>
  <c r="A49" i="4" s="1"/>
  <c r="A50" i="4" s="1"/>
  <c r="A53" i="4" s="1"/>
  <c r="A54" i="4" s="1"/>
  <c r="A55" i="4" s="1"/>
  <c r="A56" i="4" s="1"/>
  <c r="A57" i="4" s="1"/>
  <c r="A58" i="4" s="1"/>
  <c r="A59" i="4" s="1"/>
  <c r="A60" i="4" s="1"/>
  <c r="A61" i="4" s="1"/>
  <c r="A35" i="4"/>
  <c r="A36" i="4" s="1"/>
  <c r="A37" i="4" s="1"/>
  <c r="A38" i="4" s="1"/>
  <c r="A39" i="4" s="1"/>
  <c r="A40" i="4" s="1"/>
  <c r="A41" i="4" s="1"/>
  <c r="A42" i="4" s="1"/>
  <c r="F34" i="4" l="1"/>
  <c r="G43" i="4" s="1"/>
  <c r="F49" i="4"/>
  <c r="G51" i="4" s="1"/>
  <c r="G67" i="4" l="1"/>
  <c r="F71" i="4" l="1"/>
  <c r="F70" i="4"/>
  <c r="F76" i="4"/>
  <c r="F73" i="4"/>
  <c r="F77" i="4"/>
  <c r="F72" i="4"/>
  <c r="F74" i="4"/>
  <c r="F78" i="4"/>
  <c r="F75" i="4"/>
  <c r="G79" i="4" l="1"/>
  <c r="G81" i="4" s="1"/>
</calcChain>
</file>

<file path=xl/sharedStrings.xml><?xml version="1.0" encoding="utf-8"?>
<sst xmlns="http://schemas.openxmlformats.org/spreadsheetml/2006/main" count="132" uniqueCount="90">
  <si>
    <t>NO.</t>
  </si>
  <si>
    <t>DETALLE</t>
  </si>
  <si>
    <t>CANT.</t>
  </si>
  <si>
    <t>UNID.</t>
  </si>
  <si>
    <t>P.U.</t>
  </si>
  <si>
    <t>SUB-TOTAL</t>
  </si>
  <si>
    <t>TOTAL</t>
  </si>
  <si>
    <t>TOTAL GENERAL  RD$</t>
  </si>
  <si>
    <t>GASTOS INDIRECTOS</t>
  </si>
  <si>
    <t>Bote de Material Inservible e=20%</t>
  </si>
  <si>
    <t>A</t>
  </si>
  <si>
    <t>B</t>
  </si>
  <si>
    <t xml:space="preserve">Replanteo y Topografia </t>
  </si>
  <si>
    <t>D</t>
  </si>
  <si>
    <t xml:space="preserve">Alcantarilla de Ø18" (Incluye Juntas) </t>
  </si>
  <si>
    <t xml:space="preserve">PRESUPUESTO No. </t>
  </si>
  <si>
    <t>DESCRIPCION DE LOS TRABAJOS:</t>
  </si>
  <si>
    <t>DIRECCIÓN:</t>
  </si>
  <si>
    <t>CIRCUNSCRIPCIÓN</t>
  </si>
  <si>
    <t>MUNICIPIO:</t>
  </si>
  <si>
    <t>SANTO DOMINGO NORTE</t>
  </si>
  <si>
    <t>FECHA DE ELABORACION:</t>
  </si>
  <si>
    <t>M3</t>
  </si>
  <si>
    <t>M2</t>
  </si>
  <si>
    <t>UND</t>
  </si>
  <si>
    <t>ML</t>
  </si>
  <si>
    <t>C</t>
  </si>
  <si>
    <t>LIMPIEZA</t>
  </si>
  <si>
    <t xml:space="preserve">Limpieza en General </t>
  </si>
  <si>
    <t>P.A.</t>
  </si>
  <si>
    <t xml:space="preserve">SUB-TOTAL GENERAL </t>
  </si>
  <si>
    <t>1-</t>
  </si>
  <si>
    <t>Dirección Técnica</t>
  </si>
  <si>
    <t>2-</t>
  </si>
  <si>
    <t xml:space="preserve">Gastos Administrativos </t>
  </si>
  <si>
    <t>3-</t>
  </si>
  <si>
    <t xml:space="preserve">Transporte </t>
  </si>
  <si>
    <t>4-</t>
  </si>
  <si>
    <t xml:space="preserve">Imprevisto </t>
  </si>
  <si>
    <t>5-</t>
  </si>
  <si>
    <t xml:space="preserve">Supervisión </t>
  </si>
  <si>
    <t>6-</t>
  </si>
  <si>
    <t xml:space="preserve">Seguros y Fianzas </t>
  </si>
  <si>
    <t>7-</t>
  </si>
  <si>
    <t>Servicios Sociales; Pensiones y Jubilaciones (Ley No.6-86)</t>
  </si>
  <si>
    <t>8-</t>
  </si>
  <si>
    <t>CODIA</t>
  </si>
  <si>
    <t>9-</t>
  </si>
  <si>
    <t>ITBIS (sobre el 10% de los trabajos cotizados)</t>
  </si>
  <si>
    <t xml:space="preserve">Suministro y colocación de Tapa Redonda de Fibra redondas </t>
  </si>
  <si>
    <t xml:space="preserve">Pañete Pulido en Muros </t>
  </si>
  <si>
    <t>Muro de Block de 6" con Ø3/8''@0.60mts, Cámara Llena h=1.20mts</t>
  </si>
  <si>
    <t xml:space="preserve">Zabaleta para piso </t>
  </si>
  <si>
    <t>Suministro y Colocación de Parrilla en Hierro Fundido(24"x12")</t>
  </si>
  <si>
    <t>Relleno de reposición compactado, e=30%</t>
  </si>
  <si>
    <t>Bote de material sobrante, e=20%</t>
  </si>
  <si>
    <t>Platea Hormigón Armado e=0.10m, con acero Ø3/8"@0.20mts A.D. Hormigón f´c=210kg/cM2  (1.60x1.60x0.10)mts</t>
  </si>
  <si>
    <t>Losa Hormigón Armado con Ø3/8"@0.20mts A.D. Hormigón f´c=210kg/cM2  (1.60x1.60x0.10)mts</t>
  </si>
  <si>
    <t>Platea Hormigón Armado e=0.10m, con acero Ø3/8"@0.20mts A.D. Hormigón f´c=210kg/cM2  (1.50x3.00x0.10)mts</t>
  </si>
  <si>
    <t>Losa Hormigón Armado con Ø3/8"@0.20mts A.D. Hormigón f´c=210kg/cM2  (1.50x3.00x0.10)mts</t>
  </si>
  <si>
    <t>CONSTRUCCION DE CONTENES</t>
  </si>
  <si>
    <t xml:space="preserve">Replanteo de Contenes </t>
  </si>
  <si>
    <t>M</t>
  </si>
  <si>
    <t>Excavacion de Contenes a mano (0.50x0.20)mts</t>
  </si>
  <si>
    <t>Bote de Material Inservible producto de la Excavacion e=20%</t>
  </si>
  <si>
    <t>Conten Pulido - Hormigon 210kg/cm2 - b=0.50 h=0.30m - sección 0.14m2</t>
  </si>
  <si>
    <t>CONSTRUCCIÓN DE REGISTRO I - (1.60x1.50x1.50)mts</t>
  </si>
  <si>
    <t>Excavación con Equipos (1.60x1.50x1.50)mts</t>
  </si>
  <si>
    <t>INSTALACIÓN DE ALCANTARILLA DE 18"</t>
  </si>
  <si>
    <t>Excavación en material no clasificado con retropala (62x1.10x1.45)mts</t>
  </si>
  <si>
    <t>Suministro y colocación asiento arena, e=0.10m</t>
  </si>
  <si>
    <t>CONSTRUCCIÓN DE REGISTRO II - (1.00x2.00x1.60)mts</t>
  </si>
  <si>
    <t>Excavación con Equipos (1.00x2.00x1.60)mts</t>
  </si>
  <si>
    <t>CONSTRUCCIÓN DE ACERAS</t>
  </si>
  <si>
    <t>Demolición de Acera en mal estado</t>
  </si>
  <si>
    <t xml:space="preserve">Excavación de Acera a mano </t>
  </si>
  <si>
    <t>Bote de Material Inservible Producto de la Excavación e=20%</t>
  </si>
  <si>
    <t>Relleno de Material Clasificado debajo de Acera (caliche)., Regado, Nivelado y Compactado e=0.20mts</t>
  </si>
  <si>
    <t>CONSTRUCCIÓN DE BADENES</t>
  </si>
  <si>
    <t>Bote de Material inservible e=20%</t>
  </si>
  <si>
    <t>Telford para Contenes (55.00x0.50x0.20)mts</t>
  </si>
  <si>
    <t xml:space="preserve">Demolición de Conténes en mal estado </t>
  </si>
  <si>
    <t>Acera en Hormigón Violinada e=0.10m ; Hormigón 210kg/cm2;  (55.00x0.80x0.10)mts</t>
  </si>
  <si>
    <t>Excavación a mano  (5.00x1.50x0.60) mts</t>
  </si>
  <si>
    <t>Hormigón Ciclópeo (5.00x1.50x0.35)m</t>
  </si>
  <si>
    <t>Hormigón en Losa f´c=210kg/cm2 con Acero Ø1/2@0.20mts (5.00x1.50x0.25)m</t>
  </si>
  <si>
    <t>CALLE NO. 8 (Long=5.00m; Ancho Promedio=1.50m)</t>
  </si>
  <si>
    <t>ZONA RURAL</t>
  </si>
  <si>
    <t>CALLE 8 (entrando por la Esc. Haras Nacionales), HARAS NACIONALES</t>
  </si>
  <si>
    <t>CONSTRUCCIÓN DE  REGISTROS Y COLOCACIÓN DE ALCANTARILLA DE 18"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</si>
</sst>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4" formatCode="_(* #,##0_);_(* \(#,##0\);_(* &quot;-&quot;_);_(@_)"/>
    <numFmt numFmtId="165" formatCode="_(* #,##0.00_);_(* \(#,##0.00\);_(* &quot;-&quot;??_);_(@_)"/>
    <numFmt numFmtId="166" formatCode="#,##0.0"/>
    <numFmt numFmtId="167" formatCode="#,##0.000"/>
    <numFmt numFmtId="168" formatCode="&quot;$&quot;#,##0.00"/>
  </numFmts>
  <fonts count="14" x14ac:knownFonts="1">
    <font>
      <sz val="11"/>
      <color theme="1"/>
      <name val="Calibri"/>
      <family val="2"/>
      <scheme val="minor"/>
    </font>
    <font>
      <b/>
      <sz val="13"/>
      <name val="Times New Roman"/>
      <family val="1"/>
    </font>
    <font>
      <sz val="11"/>
      <color theme="1"/>
      <name val="Times New Roman"/>
      <family val="1"/>
    </font>
    <font>
      <sz val="10"/>
      <name val="Arial"/>
      <family val="2"/>
    </font>
    <font>
      <sz val="10"/>
      <name val="Times New Roman"/>
      <family val="1"/>
    </font>
    <font>
      <sz val="14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b/>
      <sz val="16"/>
      <name val="Times New Roman"/>
      <family val="1"/>
    </font>
    <font>
      <sz val="16"/>
      <color theme="1"/>
      <name val="Times New Roman"/>
      <family val="1"/>
    </font>
    <font>
      <b/>
      <sz val="18"/>
      <color theme="4" tint="-0.249977111117893"/>
      <name val="Times New Roman"/>
      <family val="1"/>
    </font>
    <font>
      <b/>
      <sz val="11"/>
      <name val="Tahoma"/>
      <family val="2"/>
    </font>
    <font>
      <sz val="10"/>
      <name val="Tahoma"/>
      <family val="2"/>
    </font>
    <font>
      <sz val="14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DD71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theme="0"/>
      </bottom>
      <diagonal/>
    </border>
    <border>
      <left style="medium">
        <color indexed="64"/>
      </left>
      <right style="medium">
        <color indexed="64"/>
      </right>
      <top style="medium">
        <color theme="0"/>
      </top>
      <bottom style="medium">
        <color theme="0"/>
      </bottom>
      <diagonal/>
    </border>
    <border>
      <left style="medium">
        <color indexed="64"/>
      </left>
      <right style="medium">
        <color theme="0"/>
      </right>
      <top style="thin">
        <color indexed="64"/>
      </top>
      <bottom style="medium">
        <color indexed="64"/>
      </bottom>
      <diagonal/>
    </border>
    <border>
      <left style="medium">
        <color theme="0"/>
      </left>
      <right style="medium">
        <color theme="0"/>
      </right>
      <top style="thin">
        <color indexed="64"/>
      </top>
      <bottom style="medium">
        <color indexed="64"/>
      </bottom>
      <diagonal/>
    </border>
    <border>
      <left style="medium">
        <color theme="0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theme="0"/>
      </top>
      <bottom style="medium">
        <color indexed="64"/>
      </bottom>
      <diagonal/>
    </border>
    <border>
      <left style="medium">
        <color indexed="64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indexed="64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9">
    <xf numFmtId="0" fontId="0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165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4" fontId="6" fillId="6" borderId="0" applyFont="0" applyAlignment="0">
      <alignment horizontal="center" vertical="center"/>
    </xf>
  </cellStyleXfs>
  <cellXfs count="111">
    <xf numFmtId="0" fontId="0" fillId="0" borderId="0" xfId="0"/>
    <xf numFmtId="0" fontId="2" fillId="0" borderId="0" xfId="0" applyFont="1"/>
    <xf numFmtId="0" fontId="2" fillId="0" borderId="0" xfId="0" applyFont="1" applyBorder="1"/>
    <xf numFmtId="4" fontId="5" fillId="0" borderId="0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4" fontId="7" fillId="0" borderId="7" xfId="0" applyNumberFormat="1" applyFont="1" applyFill="1" applyBorder="1" applyAlignment="1">
      <alignment horizontal="right" vertical="center"/>
    </xf>
    <xf numFmtId="0" fontId="2" fillId="0" borderId="11" xfId="0" applyFont="1" applyBorder="1"/>
    <xf numFmtId="0" fontId="2" fillId="0" borderId="12" xfId="0" applyFont="1" applyBorder="1" applyAlignment="1">
      <alignment vertical="center"/>
    </xf>
    <xf numFmtId="0" fontId="2" fillId="0" borderId="12" xfId="0" applyFont="1" applyBorder="1"/>
    <xf numFmtId="0" fontId="9" fillId="0" borderId="13" xfId="0" applyFont="1" applyBorder="1"/>
    <xf numFmtId="0" fontId="6" fillId="2" borderId="0" xfId="1" applyFont="1" applyFill="1" applyBorder="1" applyAlignment="1">
      <alignment horizontal="center" vertical="center"/>
    </xf>
    <xf numFmtId="0" fontId="5" fillId="2" borderId="7" xfId="1" applyFont="1" applyFill="1" applyBorder="1" applyAlignment="1">
      <alignment vertical="center"/>
    </xf>
    <xf numFmtId="0" fontId="1" fillId="0" borderId="6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wrapText="1"/>
    </xf>
    <xf numFmtId="0" fontId="8" fillId="0" borderId="7" xfId="0" applyFont="1" applyFill="1" applyBorder="1" applyAlignment="1">
      <alignment horizontal="right" vertical="center" wrapText="1"/>
    </xf>
    <xf numFmtId="0" fontId="13" fillId="0" borderId="0" xfId="0" applyFont="1"/>
    <xf numFmtId="166" fontId="6" fillId="3" borderId="4" xfId="0" applyNumberFormat="1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4" fontId="6" fillId="4" borderId="1" xfId="0" applyNumberFormat="1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left" vertical="center"/>
    </xf>
    <xf numFmtId="0" fontId="6" fillId="4" borderId="2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right" vertical="center"/>
    </xf>
    <xf numFmtId="4" fontId="6" fillId="0" borderId="1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right" vertical="center"/>
    </xf>
    <xf numFmtId="4" fontId="5" fillId="0" borderId="10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left" vertical="center" wrapText="1"/>
    </xf>
    <xf numFmtId="4" fontId="5" fillId="0" borderId="5" xfId="0" applyNumberFormat="1" applyFont="1" applyFill="1" applyBorder="1" applyAlignment="1">
      <alignment horizontal="center" vertical="center"/>
    </xf>
    <xf numFmtId="4" fontId="5" fillId="0" borderId="5" xfId="0" applyNumberFormat="1" applyFont="1" applyFill="1" applyBorder="1" applyAlignment="1">
      <alignment horizontal="right" vertical="center"/>
    </xf>
    <xf numFmtId="4" fontId="5" fillId="0" borderId="14" xfId="0" applyNumberFormat="1" applyFont="1" applyFill="1" applyBorder="1" applyAlignment="1">
      <alignment horizontal="right" vertical="center"/>
    </xf>
    <xf numFmtId="4" fontId="6" fillId="0" borderId="15" xfId="0" applyNumberFormat="1" applyFont="1" applyFill="1" applyBorder="1" applyAlignment="1">
      <alignment horizontal="right" vertical="center"/>
    </xf>
    <xf numFmtId="0" fontId="13" fillId="0" borderId="6" xfId="0" applyFont="1" applyBorder="1"/>
    <xf numFmtId="0" fontId="13" fillId="0" borderId="0" xfId="0" applyFont="1" applyBorder="1" applyAlignment="1">
      <alignment vertical="center"/>
    </xf>
    <xf numFmtId="0" fontId="13" fillId="0" borderId="0" xfId="0" applyFont="1" applyBorder="1"/>
    <xf numFmtId="4" fontId="6" fillId="0" borderId="16" xfId="0" applyNumberFormat="1" applyFont="1" applyFill="1" applyBorder="1" applyAlignment="1">
      <alignment horizontal="right" vertical="center"/>
    </xf>
    <xf numFmtId="0" fontId="6" fillId="4" borderId="9" xfId="0" applyFont="1" applyFill="1" applyBorder="1" applyAlignment="1">
      <alignment horizontal="right" vertical="center"/>
    </xf>
    <xf numFmtId="166" fontId="5" fillId="0" borderId="6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2" fontId="5" fillId="0" borderId="0" xfId="0" applyNumberFormat="1" applyFont="1" applyFill="1" applyBorder="1" applyAlignment="1">
      <alignment horizontal="center" vertical="center"/>
    </xf>
    <xf numFmtId="4" fontId="5" fillId="0" borderId="0" xfId="0" applyNumberFormat="1" applyFont="1" applyFill="1" applyBorder="1" applyAlignment="1">
      <alignment horizontal="right" vertical="center"/>
    </xf>
    <xf numFmtId="4" fontId="6" fillId="0" borderId="7" xfId="0" applyNumberFormat="1" applyFont="1" applyFill="1" applyBorder="1" applyAlignment="1">
      <alignment horizontal="right" vertical="center"/>
    </xf>
    <xf numFmtId="4" fontId="6" fillId="4" borderId="3" xfId="0" applyNumberFormat="1" applyFont="1" applyFill="1" applyBorder="1" applyAlignment="1">
      <alignment horizontal="right" vertical="center"/>
    </xf>
    <xf numFmtId="2" fontId="7" fillId="0" borderId="6" xfId="0" applyNumberFormat="1" applyFont="1" applyFill="1" applyBorder="1" applyAlignment="1">
      <alignment horizontal="right" vertical="center"/>
    </xf>
    <xf numFmtId="2" fontId="7" fillId="0" borderId="0" xfId="0" applyNumberFormat="1" applyFont="1" applyFill="1" applyBorder="1" applyAlignment="1">
      <alignment horizontal="right" vertical="center"/>
    </xf>
    <xf numFmtId="0" fontId="13" fillId="4" borderId="2" xfId="0" applyFont="1" applyFill="1" applyBorder="1" applyAlignment="1">
      <alignment vertical="center"/>
    </xf>
    <xf numFmtId="3" fontId="5" fillId="0" borderId="17" xfId="0" applyNumberFormat="1" applyFont="1" applyBorder="1" applyAlignment="1">
      <alignment horizontal="center" vertical="center" wrapText="1"/>
    </xf>
    <xf numFmtId="0" fontId="5" fillId="0" borderId="18" xfId="0" applyFont="1" applyBorder="1" applyAlignment="1">
      <alignment vertical="center"/>
    </xf>
    <xf numFmtId="2" fontId="5" fillId="0" borderId="18" xfId="0" applyNumberFormat="1" applyFont="1" applyBorder="1" applyAlignment="1">
      <alignment horizontal="center" vertical="center"/>
    </xf>
    <xf numFmtId="10" fontId="5" fillId="0" borderId="18" xfId="0" applyNumberFormat="1" applyFont="1" applyBorder="1" applyAlignment="1">
      <alignment horizontal="center" vertical="center"/>
    </xf>
    <xf numFmtId="4" fontId="5" fillId="0" borderId="18" xfId="0" applyNumberFormat="1" applyFont="1" applyBorder="1" applyAlignment="1">
      <alignment horizontal="right" vertical="center"/>
    </xf>
    <xf numFmtId="4" fontId="5" fillId="0" borderId="19" xfId="0" applyNumberFormat="1" applyFont="1" applyBorder="1" applyAlignment="1">
      <alignment horizontal="right" vertical="center"/>
    </xf>
    <xf numFmtId="0" fontId="2" fillId="0" borderId="20" xfId="0" applyFont="1" applyBorder="1"/>
    <xf numFmtId="4" fontId="5" fillId="0" borderId="10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vertical="center"/>
    </xf>
    <xf numFmtId="2" fontId="5" fillId="0" borderId="5" xfId="0" applyNumberFormat="1" applyFont="1" applyBorder="1" applyAlignment="1">
      <alignment horizontal="center" vertical="center"/>
    </xf>
    <xf numFmtId="10" fontId="5" fillId="0" borderId="5" xfId="0" applyNumberFormat="1" applyFont="1" applyBorder="1" applyAlignment="1">
      <alignment horizontal="center" vertical="center"/>
    </xf>
    <xf numFmtId="4" fontId="5" fillId="0" borderId="5" xfId="0" applyNumberFormat="1" applyFont="1" applyBorder="1" applyAlignment="1">
      <alignment horizontal="right" vertical="center"/>
    </xf>
    <xf numFmtId="4" fontId="6" fillId="0" borderId="21" xfId="0" applyNumberFormat="1" applyFont="1" applyBorder="1"/>
    <xf numFmtId="0" fontId="5" fillId="0" borderId="5" xfId="0" applyFont="1" applyBorder="1" applyAlignment="1">
      <alignment vertical="center" wrapText="1"/>
    </xf>
    <xf numFmtId="0" fontId="13" fillId="0" borderId="22" xfId="0" applyFont="1" applyBorder="1" applyAlignment="1">
      <alignment vertical="center"/>
    </xf>
    <xf numFmtId="0" fontId="13" fillId="0" borderId="23" xfId="0" applyFont="1" applyBorder="1" applyAlignment="1">
      <alignment vertical="center"/>
    </xf>
    <xf numFmtId="0" fontId="13" fillId="0" borderId="23" xfId="0" applyFont="1" applyBorder="1" applyAlignment="1">
      <alignment horizontal="right" vertical="center"/>
    </xf>
    <xf numFmtId="0" fontId="13" fillId="0" borderId="24" xfId="0" applyFont="1" applyBorder="1" applyAlignment="1">
      <alignment vertical="center"/>
    </xf>
    <xf numFmtId="4" fontId="6" fillId="0" borderId="25" xfId="0" applyNumberFormat="1" applyFont="1" applyBorder="1"/>
    <xf numFmtId="0" fontId="13" fillId="0" borderId="26" xfId="0" applyFont="1" applyBorder="1" applyAlignment="1">
      <alignment vertical="center"/>
    </xf>
    <xf numFmtId="0" fontId="13" fillId="0" borderId="27" xfId="0" applyFont="1" applyBorder="1" applyAlignment="1">
      <alignment vertical="center"/>
    </xf>
    <xf numFmtId="4" fontId="6" fillId="0" borderId="28" xfId="0" applyNumberFormat="1" applyFont="1" applyBorder="1" applyAlignment="1">
      <alignment horizontal="right" vertical="center"/>
    </xf>
    <xf numFmtId="168" fontId="8" fillId="3" borderId="3" xfId="0" applyNumberFormat="1" applyFont="1" applyFill="1" applyBorder="1" applyAlignment="1">
      <alignment horizontal="right" vertical="center"/>
    </xf>
    <xf numFmtId="167" fontId="5" fillId="0" borderId="29" xfId="0" applyNumberFormat="1" applyFont="1" applyBorder="1" applyAlignment="1">
      <alignment horizontal="left" vertical="center"/>
    </xf>
    <xf numFmtId="0" fontId="6" fillId="0" borderId="30" xfId="0" applyFont="1" applyBorder="1" applyAlignment="1">
      <alignment vertical="center" wrapText="1"/>
    </xf>
    <xf numFmtId="165" fontId="6" fillId="0" borderId="30" xfId="5" applyFont="1" applyFill="1" applyBorder="1" applyAlignment="1">
      <alignment horizontal="right" vertical="center"/>
    </xf>
    <xf numFmtId="4" fontId="6" fillId="0" borderId="30" xfId="0" applyNumberFormat="1" applyFont="1" applyBorder="1" applyAlignment="1">
      <alignment horizontal="center" vertical="center"/>
    </xf>
    <xf numFmtId="0" fontId="5" fillId="0" borderId="30" xfId="0" applyFont="1" applyBorder="1" applyAlignment="1">
      <alignment horizontal="right" vertical="center"/>
    </xf>
    <xf numFmtId="0" fontId="5" fillId="0" borderId="31" xfId="0" applyFont="1" applyBorder="1" applyAlignment="1">
      <alignment horizontal="center" vertical="center"/>
    </xf>
    <xf numFmtId="0" fontId="9" fillId="0" borderId="0" xfId="0" applyFont="1" applyBorder="1"/>
    <xf numFmtId="0" fontId="9" fillId="0" borderId="0" xfId="0" applyFont="1"/>
    <xf numFmtId="0" fontId="5" fillId="5" borderId="5" xfId="0" applyFont="1" applyFill="1" applyBorder="1" applyAlignment="1">
      <alignment horizontal="left" vertical="center" wrapText="1"/>
    </xf>
    <xf numFmtId="4" fontId="5" fillId="5" borderId="5" xfId="0" applyNumberFormat="1" applyFont="1" applyFill="1" applyBorder="1" applyAlignment="1">
      <alignment horizontal="center" vertical="center"/>
    </xf>
    <xf numFmtId="4" fontId="5" fillId="5" borderId="5" xfId="0" applyNumberFormat="1" applyFont="1" applyFill="1" applyBorder="1" applyAlignment="1">
      <alignment horizontal="right" vertical="center"/>
    </xf>
    <xf numFmtId="4" fontId="5" fillId="0" borderId="17" xfId="0" applyNumberFormat="1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left" vertical="center" wrapText="1"/>
    </xf>
    <xf numFmtId="4" fontId="5" fillId="0" borderId="19" xfId="0" applyNumberFormat="1" applyFont="1" applyFill="1" applyBorder="1" applyAlignment="1">
      <alignment horizontal="right" vertical="center"/>
    </xf>
    <xf numFmtId="4" fontId="6" fillId="0" borderId="25" xfId="0" applyNumberFormat="1" applyFont="1" applyFill="1" applyBorder="1" applyAlignment="1"/>
    <xf numFmtId="0" fontId="6" fillId="0" borderId="13" xfId="0" applyFont="1" applyFill="1" applyBorder="1" applyAlignment="1">
      <alignment horizontal="right" vertical="center"/>
    </xf>
    <xf numFmtId="2" fontId="6" fillId="4" borderId="1" xfId="0" applyNumberFormat="1" applyFont="1" applyFill="1" applyBorder="1" applyAlignment="1">
      <alignment horizontal="right" vertical="center"/>
    </xf>
    <xf numFmtId="2" fontId="6" fillId="4" borderId="2" xfId="0" applyNumberFormat="1" applyFont="1" applyFill="1" applyBorder="1" applyAlignment="1">
      <alignment horizontal="right" vertical="center"/>
    </xf>
    <xf numFmtId="0" fontId="8" fillId="3" borderId="1" xfId="0" applyFont="1" applyFill="1" applyBorder="1" applyAlignment="1">
      <alignment horizontal="right" vertical="center"/>
    </xf>
    <xf numFmtId="0" fontId="8" fillId="3" borderId="2" xfId="0" applyFont="1" applyFill="1" applyBorder="1" applyAlignment="1">
      <alignment horizontal="right" vertical="center"/>
    </xf>
    <xf numFmtId="0" fontId="6" fillId="2" borderId="6" xfId="1" applyFont="1" applyFill="1" applyBorder="1" applyAlignment="1">
      <alignment horizontal="right" vertical="center"/>
    </xf>
    <xf numFmtId="0" fontId="6" fillId="2" borderId="0" xfId="1" applyFont="1" applyFill="1" applyBorder="1" applyAlignment="1">
      <alignment horizontal="right" vertical="center"/>
    </xf>
    <xf numFmtId="0" fontId="5" fillId="2" borderId="12" xfId="1" applyFont="1" applyFill="1" applyBorder="1" applyAlignment="1">
      <alignment horizontal="left" vertical="center" wrapText="1"/>
    </xf>
    <xf numFmtId="0" fontId="5" fillId="2" borderId="13" xfId="1" applyFont="1" applyFill="1" applyBorder="1" applyAlignment="1">
      <alignment horizontal="left" vertical="center" wrapText="1"/>
    </xf>
    <xf numFmtId="0" fontId="10" fillId="2" borderId="6" xfId="1" applyFont="1" applyFill="1" applyBorder="1" applyAlignment="1">
      <alignment horizontal="center" vertical="center"/>
    </xf>
    <xf numFmtId="0" fontId="10" fillId="2" borderId="0" xfId="1" applyFont="1" applyFill="1" applyBorder="1" applyAlignment="1">
      <alignment horizontal="center" vertical="center"/>
    </xf>
    <xf numFmtId="0" fontId="10" fillId="2" borderId="7" xfId="1" applyFont="1" applyFill="1" applyBorder="1" applyAlignment="1">
      <alignment horizontal="center" vertical="center"/>
    </xf>
    <xf numFmtId="0" fontId="11" fillId="2" borderId="6" xfId="1" applyFont="1" applyFill="1" applyBorder="1" applyAlignment="1">
      <alignment horizontal="right" vertical="center"/>
    </xf>
    <xf numFmtId="0" fontId="11" fillId="2" borderId="0" xfId="1" applyFont="1" applyFill="1" applyBorder="1" applyAlignment="1">
      <alignment horizontal="right" vertical="center"/>
    </xf>
    <xf numFmtId="0" fontId="12" fillId="2" borderId="0" xfId="1" applyFont="1" applyFill="1" applyBorder="1" applyAlignment="1">
      <alignment horizontal="left" vertical="center" wrapText="1"/>
    </xf>
    <xf numFmtId="0" fontId="12" fillId="2" borderId="7" xfId="1" applyFont="1" applyFill="1" applyBorder="1" applyAlignment="1">
      <alignment horizontal="left" vertical="center" wrapText="1"/>
    </xf>
    <xf numFmtId="0" fontId="5" fillId="2" borderId="8" xfId="1" applyFont="1" applyFill="1" applyBorder="1" applyAlignment="1">
      <alignment horizontal="left" vertical="center" wrapText="1"/>
    </xf>
    <xf numFmtId="0" fontId="5" fillId="2" borderId="9" xfId="1" applyFont="1" applyFill="1" applyBorder="1" applyAlignment="1">
      <alignment horizontal="left" vertical="center" wrapText="1"/>
    </xf>
    <xf numFmtId="4" fontId="6" fillId="0" borderId="32" xfId="8" applyNumberFormat="1" applyFont="1" applyFill="1" applyBorder="1" applyAlignment="1">
      <alignment horizontal="right"/>
    </xf>
    <xf numFmtId="4" fontId="6" fillId="0" borderId="15" xfId="8" applyNumberFormat="1" applyFont="1" applyFill="1" applyBorder="1" applyAlignment="1">
      <alignment horizontal="right"/>
    </xf>
    <xf numFmtId="0" fontId="5" fillId="2" borderId="12" xfId="1" applyFont="1" applyFill="1" applyBorder="1" applyAlignment="1">
      <alignment horizontal="left" vertical="center"/>
    </xf>
    <xf numFmtId="0" fontId="5" fillId="2" borderId="13" xfId="1" applyFont="1" applyFill="1" applyBorder="1" applyAlignment="1">
      <alignment horizontal="left" vertical="center"/>
    </xf>
    <xf numFmtId="0" fontId="5" fillId="2" borderId="2" xfId="1" applyFont="1" applyFill="1" applyBorder="1" applyAlignment="1">
      <alignment horizontal="left" vertical="center"/>
    </xf>
    <xf numFmtId="0" fontId="5" fillId="2" borderId="3" xfId="1" applyFont="1" applyFill="1" applyBorder="1" applyAlignment="1">
      <alignment horizontal="left" vertical="center"/>
    </xf>
    <xf numFmtId="14" fontId="5" fillId="2" borderId="8" xfId="1" applyNumberFormat="1" applyFont="1" applyFill="1" applyBorder="1" applyAlignment="1">
      <alignment horizontal="left" vertical="center"/>
    </xf>
  </cellXfs>
  <cellStyles count="9">
    <cellStyle name="Estilo MÓDULOS" xfId="8"/>
    <cellStyle name="Millares [0] 4" xfId="7"/>
    <cellStyle name="Millares 4" xfId="5"/>
    <cellStyle name="Millares 7" xfId="3"/>
    <cellStyle name="Normal" xfId="0" builtinId="0"/>
    <cellStyle name="Normal 10 2" xfId="4"/>
    <cellStyle name="Normal 2" xfId="1"/>
    <cellStyle name="Normal 2 3" xfId="2"/>
    <cellStyle name="Porcentual 6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470647</xdr:colOff>
      <xdr:row>0</xdr:row>
      <xdr:rowOff>33619</xdr:rowOff>
    </xdr:from>
    <xdr:to>
      <xdr:col>6</xdr:col>
      <xdr:colOff>784412</xdr:colOff>
      <xdr:row>1</xdr:row>
      <xdr:rowOff>3767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2647" y="33619"/>
          <a:ext cx="8314765" cy="13036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3"/>
  <sheetViews>
    <sheetView tabSelected="1" view="pageBreakPreview" zoomScale="90" zoomScaleNormal="100" zoomScaleSheetLayoutView="90" workbookViewId="0">
      <selection activeCell="B9" sqref="B9"/>
    </sheetView>
  </sheetViews>
  <sheetFormatPr baseColWidth="10" defaultColWidth="11.42578125" defaultRowHeight="20.25" x14ac:dyDescent="0.3"/>
  <cols>
    <col min="1" max="1" width="7.140625" style="1" customWidth="1"/>
    <col min="2" max="2" width="61.7109375" style="4" customWidth="1"/>
    <col min="3" max="3" width="9.28515625" style="1" customWidth="1"/>
    <col min="4" max="4" width="10.42578125" style="1" customWidth="1"/>
    <col min="5" max="5" width="13.7109375" style="1" bestFit="1" customWidth="1"/>
    <col min="6" max="6" width="17.7109375" style="1" customWidth="1"/>
    <col min="7" max="7" width="19.42578125" style="78" bestFit="1" customWidth="1"/>
    <col min="8" max="16384" width="11.42578125" style="1"/>
  </cols>
  <sheetData>
    <row r="1" spans="1:7" ht="105" customHeight="1" x14ac:dyDescent="0.3">
      <c r="A1" s="7"/>
      <c r="B1" s="8"/>
      <c r="C1" s="9"/>
      <c r="D1" s="9"/>
      <c r="E1" s="9"/>
      <c r="F1" s="9"/>
      <c r="G1" s="10"/>
    </row>
    <row r="2" spans="1:7" ht="23.25" customHeight="1" x14ac:dyDescent="0.25">
      <c r="A2" s="95" t="s">
        <v>15</v>
      </c>
      <c r="B2" s="96"/>
      <c r="C2" s="96"/>
      <c r="D2" s="96"/>
      <c r="E2" s="96"/>
      <c r="F2" s="96"/>
      <c r="G2" s="97"/>
    </row>
    <row r="3" spans="1:7" ht="23.25" customHeight="1" x14ac:dyDescent="0.25">
      <c r="A3" s="98"/>
      <c r="B3" s="99"/>
      <c r="C3" s="100"/>
      <c r="D3" s="100"/>
      <c r="E3" s="100"/>
      <c r="F3" s="100"/>
      <c r="G3" s="101"/>
    </row>
    <row r="4" spans="1:7" ht="38.25" customHeight="1" thickBot="1" x14ac:dyDescent="0.3">
      <c r="A4" s="91" t="s">
        <v>16</v>
      </c>
      <c r="B4" s="92"/>
      <c r="C4" s="102" t="s">
        <v>89</v>
      </c>
      <c r="D4" s="102"/>
      <c r="E4" s="102"/>
      <c r="F4" s="102"/>
      <c r="G4" s="103"/>
    </row>
    <row r="5" spans="1:7" ht="40.5" customHeight="1" thickBot="1" x14ac:dyDescent="0.3">
      <c r="A5" s="91" t="s">
        <v>17</v>
      </c>
      <c r="B5" s="92"/>
      <c r="C5" s="93" t="s">
        <v>88</v>
      </c>
      <c r="D5" s="93"/>
      <c r="E5" s="93"/>
      <c r="F5" s="93"/>
      <c r="G5" s="94"/>
    </row>
    <row r="6" spans="1:7" ht="23.25" customHeight="1" thickBot="1" x14ac:dyDescent="0.3">
      <c r="A6" s="91" t="s">
        <v>18</v>
      </c>
      <c r="B6" s="92"/>
      <c r="C6" s="106" t="s">
        <v>87</v>
      </c>
      <c r="D6" s="106"/>
      <c r="E6" s="106"/>
      <c r="F6" s="106"/>
      <c r="G6" s="107"/>
    </row>
    <row r="7" spans="1:7" ht="23.25" customHeight="1" thickBot="1" x14ac:dyDescent="0.3">
      <c r="A7" s="91" t="s">
        <v>19</v>
      </c>
      <c r="B7" s="92"/>
      <c r="C7" s="108" t="s">
        <v>20</v>
      </c>
      <c r="D7" s="108"/>
      <c r="E7" s="108"/>
      <c r="F7" s="108"/>
      <c r="G7" s="109"/>
    </row>
    <row r="8" spans="1:7" ht="23.25" customHeight="1" thickBot="1" x14ac:dyDescent="0.3">
      <c r="A8" s="91" t="s">
        <v>21</v>
      </c>
      <c r="B8" s="92"/>
      <c r="C8" s="110"/>
      <c r="D8" s="110"/>
      <c r="E8" s="110"/>
      <c r="F8" s="11"/>
      <c r="G8" s="12"/>
    </row>
    <row r="9" spans="1:7" ht="21" thickBot="1" x14ac:dyDescent="0.3">
      <c r="A9" s="13"/>
      <c r="B9" s="14"/>
      <c r="C9" s="15"/>
      <c r="D9" s="14"/>
      <c r="E9" s="14"/>
      <c r="F9" s="14"/>
      <c r="G9" s="16"/>
    </row>
    <row r="10" spans="1:7" s="17" customFormat="1" ht="19.5" thickBot="1" x14ac:dyDescent="0.35">
      <c r="A10" s="18" t="s">
        <v>0</v>
      </c>
      <c r="B10" s="19" t="s">
        <v>1</v>
      </c>
      <c r="C10" s="19" t="s">
        <v>2</v>
      </c>
      <c r="D10" s="19" t="s">
        <v>3</v>
      </c>
      <c r="E10" s="19" t="s">
        <v>4</v>
      </c>
      <c r="F10" s="19" t="s">
        <v>5</v>
      </c>
      <c r="G10" s="19" t="s">
        <v>6</v>
      </c>
    </row>
    <row r="11" spans="1:7" s="17" customFormat="1" ht="19.5" thickBot="1" x14ac:dyDescent="0.35">
      <c r="A11" s="24" t="s">
        <v>26</v>
      </c>
      <c r="B11" s="25" t="s">
        <v>60</v>
      </c>
      <c r="C11" s="26"/>
      <c r="D11" s="26"/>
      <c r="E11" s="26"/>
      <c r="F11" s="26"/>
      <c r="G11" s="27"/>
    </row>
    <row r="12" spans="1:7" s="17" customFormat="1" ht="19.5" thickBot="1" x14ac:dyDescent="0.35">
      <c r="A12" s="28">
        <v>1.01</v>
      </c>
      <c r="B12" s="29" t="s">
        <v>81</v>
      </c>
      <c r="C12" s="30">
        <v>60</v>
      </c>
      <c r="D12" s="30" t="s">
        <v>25</v>
      </c>
      <c r="E12" s="31"/>
      <c r="F12" s="32">
        <f t="shared" ref="F12" si="0">+ROUND(C12*E12,2)</f>
        <v>0</v>
      </c>
      <c r="G12" s="86"/>
    </row>
    <row r="13" spans="1:7" s="17" customFormat="1" ht="18.75" x14ac:dyDescent="0.3">
      <c r="A13" s="82">
        <f>+A9+0.01</f>
        <v>0.01</v>
      </c>
      <c r="B13" s="83" t="s">
        <v>61</v>
      </c>
      <c r="C13" s="30">
        <v>60</v>
      </c>
      <c r="D13" s="30" t="s">
        <v>25</v>
      </c>
      <c r="E13" s="31"/>
      <c r="F13" s="84">
        <f>+ROUND(C13*E13,2)</f>
        <v>0</v>
      </c>
      <c r="G13" s="104"/>
    </row>
    <row r="14" spans="1:7" s="17" customFormat="1" ht="18.75" x14ac:dyDescent="0.3">
      <c r="A14" s="82">
        <f t="shared" ref="A14:A17" si="1">+A13+0.01</f>
        <v>0.02</v>
      </c>
      <c r="B14" s="29" t="s">
        <v>63</v>
      </c>
      <c r="C14" s="30">
        <v>6</v>
      </c>
      <c r="D14" s="30" t="s">
        <v>22</v>
      </c>
      <c r="E14" s="31"/>
      <c r="F14" s="32">
        <f t="shared" ref="F14:F17" si="2">+ROUND(C14*E14,2)</f>
        <v>0</v>
      </c>
      <c r="G14" s="105"/>
    </row>
    <row r="15" spans="1:7" s="17" customFormat="1" ht="37.5" x14ac:dyDescent="0.3">
      <c r="A15" s="82">
        <f t="shared" si="1"/>
        <v>0.03</v>
      </c>
      <c r="B15" s="29" t="s">
        <v>64</v>
      </c>
      <c r="C15" s="30">
        <v>36</v>
      </c>
      <c r="D15" s="30" t="s">
        <v>22</v>
      </c>
      <c r="E15" s="31"/>
      <c r="F15" s="32">
        <f t="shared" si="2"/>
        <v>0</v>
      </c>
      <c r="G15" s="105"/>
    </row>
    <row r="16" spans="1:7" s="17" customFormat="1" ht="18.75" x14ac:dyDescent="0.3">
      <c r="A16" s="82">
        <f t="shared" si="1"/>
        <v>0.04</v>
      </c>
      <c r="B16" s="29" t="s">
        <v>80</v>
      </c>
      <c r="C16" s="30">
        <v>6</v>
      </c>
      <c r="D16" s="30" t="s">
        <v>22</v>
      </c>
      <c r="E16" s="31"/>
      <c r="F16" s="32">
        <f t="shared" si="2"/>
        <v>0</v>
      </c>
      <c r="G16" s="105"/>
    </row>
    <row r="17" spans="1:7" s="17" customFormat="1" ht="38.25" thickBot="1" x14ac:dyDescent="0.35">
      <c r="A17" s="82">
        <f t="shared" si="1"/>
        <v>0.05</v>
      </c>
      <c r="B17" s="29" t="s">
        <v>65</v>
      </c>
      <c r="C17" s="30">
        <v>60</v>
      </c>
      <c r="D17" s="30" t="s">
        <v>62</v>
      </c>
      <c r="E17" s="31"/>
      <c r="F17" s="32">
        <f t="shared" si="2"/>
        <v>0</v>
      </c>
      <c r="G17" s="105"/>
    </row>
    <row r="18" spans="1:7" s="17" customFormat="1" ht="19.5" thickBot="1" x14ac:dyDescent="0.35">
      <c r="A18" s="62"/>
      <c r="B18" s="63"/>
      <c r="C18" s="64"/>
      <c r="D18" s="63"/>
      <c r="E18" s="63"/>
      <c r="F18" s="65"/>
      <c r="G18" s="85">
        <f>SUM(F12:F17)</f>
        <v>0</v>
      </c>
    </row>
    <row r="19" spans="1:7" s="17" customFormat="1" ht="19.5" thickBot="1" x14ac:dyDescent="0.35">
      <c r="A19" s="20" t="s">
        <v>11</v>
      </c>
      <c r="B19" s="21" t="s">
        <v>73</v>
      </c>
      <c r="C19" s="22"/>
      <c r="D19" s="22"/>
      <c r="E19" s="22"/>
      <c r="F19" s="22"/>
      <c r="G19" s="23"/>
    </row>
    <row r="20" spans="1:7" s="17" customFormat="1" ht="18.75" x14ac:dyDescent="0.3">
      <c r="A20" s="28">
        <v>1.01</v>
      </c>
      <c r="B20" s="29" t="s">
        <v>74</v>
      </c>
      <c r="C20" s="30">
        <v>28</v>
      </c>
      <c r="D20" s="30" t="s">
        <v>23</v>
      </c>
      <c r="E20" s="31"/>
      <c r="F20" s="32">
        <f t="shared" ref="F20:F24" si="3">+ROUND(C20*E20,2)</f>
        <v>0</v>
      </c>
      <c r="G20" s="33"/>
    </row>
    <row r="21" spans="1:7" s="17" customFormat="1" ht="18.75" x14ac:dyDescent="0.3">
      <c r="A21" s="28">
        <f>+A20+0.01</f>
        <v>1.02</v>
      </c>
      <c r="B21" s="29" t="s">
        <v>75</v>
      </c>
      <c r="C21" s="30">
        <v>55</v>
      </c>
      <c r="D21" s="30" t="s">
        <v>22</v>
      </c>
      <c r="E21" s="31"/>
      <c r="F21" s="32">
        <f t="shared" si="3"/>
        <v>0</v>
      </c>
      <c r="G21" s="33"/>
    </row>
    <row r="22" spans="1:7" s="17" customFormat="1" ht="37.5" x14ac:dyDescent="0.3">
      <c r="A22" s="28">
        <f t="shared" ref="A22:A24" si="4">+A21+0.01</f>
        <v>1.03</v>
      </c>
      <c r="B22" s="29" t="s">
        <v>76</v>
      </c>
      <c r="C22" s="30">
        <v>66</v>
      </c>
      <c r="D22" s="30" t="s">
        <v>22</v>
      </c>
      <c r="E22" s="31"/>
      <c r="F22" s="32">
        <f t="shared" si="3"/>
        <v>0</v>
      </c>
      <c r="G22" s="33"/>
    </row>
    <row r="23" spans="1:7" s="17" customFormat="1" ht="37.5" x14ac:dyDescent="0.3">
      <c r="A23" s="28">
        <f t="shared" si="4"/>
        <v>1.04</v>
      </c>
      <c r="B23" s="29" t="s">
        <v>77</v>
      </c>
      <c r="C23" s="30">
        <v>5.6</v>
      </c>
      <c r="D23" s="30" t="s">
        <v>22</v>
      </c>
      <c r="E23" s="31"/>
      <c r="F23" s="32">
        <f t="shared" si="3"/>
        <v>0</v>
      </c>
      <c r="G23" s="33"/>
    </row>
    <row r="24" spans="1:7" s="17" customFormat="1" ht="37.5" x14ac:dyDescent="0.3">
      <c r="A24" s="28">
        <f t="shared" si="4"/>
        <v>1.05</v>
      </c>
      <c r="B24" s="29" t="s">
        <v>82</v>
      </c>
      <c r="C24" s="30">
        <v>4.4000000000000004</v>
      </c>
      <c r="D24" s="30" t="s">
        <v>22</v>
      </c>
      <c r="E24" s="31"/>
      <c r="F24" s="32">
        <f t="shared" si="3"/>
        <v>0</v>
      </c>
      <c r="G24" s="33"/>
    </row>
    <row r="25" spans="1:7" s="17" customFormat="1" ht="19.5" thickBot="1" x14ac:dyDescent="0.35">
      <c r="A25" s="34"/>
      <c r="B25" s="35"/>
      <c r="C25" s="36"/>
      <c r="D25" s="36"/>
      <c r="E25" s="36"/>
      <c r="F25" s="36"/>
      <c r="G25" s="33">
        <f>+SUM(F20:F24)</f>
        <v>0</v>
      </c>
    </row>
    <row r="26" spans="1:7" s="17" customFormat="1" ht="19.5" thickBot="1" x14ac:dyDescent="0.35">
      <c r="A26" s="20" t="s">
        <v>26</v>
      </c>
      <c r="B26" s="21" t="s">
        <v>78</v>
      </c>
      <c r="C26" s="22"/>
      <c r="D26" s="22"/>
      <c r="E26" s="22"/>
      <c r="F26" s="22"/>
      <c r="G26" s="23"/>
    </row>
    <row r="27" spans="1:7" s="17" customFormat="1" ht="19.5" thickBot="1" x14ac:dyDescent="0.35">
      <c r="A27" s="24">
        <v>1</v>
      </c>
      <c r="B27" s="25" t="s">
        <v>86</v>
      </c>
      <c r="C27" s="26"/>
      <c r="D27" s="26"/>
      <c r="E27" s="26"/>
      <c r="F27" s="26"/>
      <c r="G27" s="27"/>
    </row>
    <row r="28" spans="1:7" s="17" customFormat="1" ht="18.75" x14ac:dyDescent="0.3">
      <c r="A28" s="28">
        <f>+A27+0.01</f>
        <v>1.01</v>
      </c>
      <c r="B28" s="29" t="s">
        <v>83</v>
      </c>
      <c r="C28" s="30">
        <v>4.5</v>
      </c>
      <c r="D28" s="30" t="s">
        <v>22</v>
      </c>
      <c r="E28" s="31"/>
      <c r="F28" s="32">
        <f t="shared" ref="F28:F31" si="5">+ROUND(C28*E28,2)</f>
        <v>0</v>
      </c>
      <c r="G28" s="33"/>
    </row>
    <row r="29" spans="1:7" s="17" customFormat="1" ht="18.75" x14ac:dyDescent="0.3">
      <c r="A29" s="28">
        <f t="shared" ref="A29:A31" si="6">+A28+0.01</f>
        <v>1.02</v>
      </c>
      <c r="B29" s="29" t="s">
        <v>79</v>
      </c>
      <c r="C29" s="30">
        <v>5.4</v>
      </c>
      <c r="D29" s="30" t="s">
        <v>22</v>
      </c>
      <c r="E29" s="31"/>
      <c r="F29" s="32">
        <f t="shared" si="5"/>
        <v>0</v>
      </c>
      <c r="G29" s="33"/>
    </row>
    <row r="30" spans="1:7" s="17" customFormat="1" ht="18.75" x14ac:dyDescent="0.3">
      <c r="A30" s="28">
        <f t="shared" si="6"/>
        <v>1.03</v>
      </c>
      <c r="B30" s="29" t="s">
        <v>84</v>
      </c>
      <c r="C30" s="30">
        <v>2.63</v>
      </c>
      <c r="D30" s="30" t="s">
        <v>22</v>
      </c>
      <c r="E30" s="31"/>
      <c r="F30" s="32">
        <f t="shared" si="5"/>
        <v>0</v>
      </c>
      <c r="G30" s="33"/>
    </row>
    <row r="31" spans="1:7" s="17" customFormat="1" ht="37.5" x14ac:dyDescent="0.3">
      <c r="A31" s="28">
        <f t="shared" si="6"/>
        <v>1.04</v>
      </c>
      <c r="B31" s="29" t="s">
        <v>85</v>
      </c>
      <c r="C31" s="30">
        <v>1.88</v>
      </c>
      <c r="D31" s="30" t="s">
        <v>22</v>
      </c>
      <c r="E31" s="31"/>
      <c r="F31" s="32">
        <f t="shared" si="5"/>
        <v>0</v>
      </c>
      <c r="G31" s="33"/>
    </row>
    <row r="32" spans="1:7" s="17" customFormat="1" ht="19.5" thickBot="1" x14ac:dyDescent="0.35">
      <c r="A32" s="34"/>
      <c r="B32" s="35"/>
      <c r="C32" s="36"/>
      <c r="D32" s="36"/>
      <c r="E32" s="36"/>
      <c r="F32" s="36"/>
      <c r="G32" s="37">
        <f>+SUM(F28:F31)</f>
        <v>0</v>
      </c>
    </row>
    <row r="33" spans="1:7" s="17" customFormat="1" ht="20.25" customHeight="1" thickBot="1" x14ac:dyDescent="0.35">
      <c r="A33" s="24" t="s">
        <v>10</v>
      </c>
      <c r="B33" s="25" t="s">
        <v>66</v>
      </c>
      <c r="C33" s="26"/>
      <c r="D33" s="26"/>
      <c r="E33" s="26"/>
      <c r="F33" s="26"/>
      <c r="G33" s="27"/>
    </row>
    <row r="34" spans="1:7" s="17" customFormat="1" ht="18.75" x14ac:dyDescent="0.3">
      <c r="A34" s="28">
        <f>1+0.01</f>
        <v>1.01</v>
      </c>
      <c r="B34" s="29" t="s">
        <v>67</v>
      </c>
      <c r="C34" s="30">
        <v>3.6</v>
      </c>
      <c r="D34" s="30" t="s">
        <v>22</v>
      </c>
      <c r="E34" s="31"/>
      <c r="F34" s="32">
        <f t="shared" ref="F34:F42" si="7">+ROUND(C34*E34,2)</f>
        <v>0</v>
      </c>
      <c r="G34" s="33"/>
    </row>
    <row r="35" spans="1:7" s="17" customFormat="1" ht="18.75" x14ac:dyDescent="0.3">
      <c r="A35" s="28">
        <f>+A34+0.01</f>
        <v>1.02</v>
      </c>
      <c r="B35" s="29" t="s">
        <v>9</v>
      </c>
      <c r="C35" s="30">
        <v>4.32</v>
      </c>
      <c r="D35" s="30" t="s">
        <v>22</v>
      </c>
      <c r="E35" s="31"/>
      <c r="F35" s="32">
        <f t="shared" si="7"/>
        <v>0</v>
      </c>
      <c r="G35" s="33"/>
    </row>
    <row r="36" spans="1:7" s="17" customFormat="1" ht="56.25" x14ac:dyDescent="0.3">
      <c r="A36" s="28">
        <f t="shared" ref="A36:A42" si="8">+A35+0.01</f>
        <v>1.03</v>
      </c>
      <c r="B36" s="29" t="s">
        <v>56</v>
      </c>
      <c r="C36" s="30">
        <v>0.24</v>
      </c>
      <c r="D36" s="30" t="s">
        <v>22</v>
      </c>
      <c r="E36" s="31"/>
      <c r="F36" s="32">
        <f t="shared" ref="F36:F41" si="9">+ROUND(C36*E36,2)</f>
        <v>0</v>
      </c>
      <c r="G36" s="33"/>
    </row>
    <row r="37" spans="1:7" s="17" customFormat="1" ht="42.75" customHeight="1" x14ac:dyDescent="0.3">
      <c r="A37" s="28">
        <f t="shared" si="8"/>
        <v>1.04</v>
      </c>
      <c r="B37" s="29" t="s">
        <v>51</v>
      </c>
      <c r="C37" s="30">
        <v>7.4399999999999995</v>
      </c>
      <c r="D37" s="30" t="s">
        <v>23</v>
      </c>
      <c r="E37" s="31"/>
      <c r="F37" s="32">
        <f t="shared" si="9"/>
        <v>0</v>
      </c>
      <c r="G37" s="33"/>
    </row>
    <row r="38" spans="1:7" s="17" customFormat="1" ht="18.75" x14ac:dyDescent="0.3">
      <c r="A38" s="28">
        <f t="shared" si="8"/>
        <v>1.05</v>
      </c>
      <c r="B38" s="29" t="s">
        <v>50</v>
      </c>
      <c r="C38" s="30">
        <v>7.4399999999999995</v>
      </c>
      <c r="D38" s="30" t="s">
        <v>23</v>
      </c>
      <c r="E38" s="31"/>
      <c r="F38" s="32">
        <f t="shared" si="9"/>
        <v>0</v>
      </c>
      <c r="G38" s="33"/>
    </row>
    <row r="39" spans="1:7" s="17" customFormat="1" ht="18.75" x14ac:dyDescent="0.3">
      <c r="A39" s="28">
        <f t="shared" si="8"/>
        <v>1.06</v>
      </c>
      <c r="B39" s="29" t="s">
        <v>52</v>
      </c>
      <c r="C39" s="30">
        <v>6.2</v>
      </c>
      <c r="D39" s="30" t="s">
        <v>22</v>
      </c>
      <c r="E39" s="31"/>
      <c r="F39" s="32">
        <f t="shared" si="9"/>
        <v>0</v>
      </c>
      <c r="G39" s="33"/>
    </row>
    <row r="40" spans="1:7" s="17" customFormat="1" ht="37.5" x14ac:dyDescent="0.3">
      <c r="A40" s="28">
        <f t="shared" si="8"/>
        <v>1.07</v>
      </c>
      <c r="B40" s="29" t="s">
        <v>57</v>
      </c>
      <c r="C40" s="30">
        <v>0.24000000000000005</v>
      </c>
      <c r="D40" s="30" t="s">
        <v>22</v>
      </c>
      <c r="E40" s="31"/>
      <c r="F40" s="32">
        <f t="shared" si="9"/>
        <v>0</v>
      </c>
      <c r="G40" s="33"/>
    </row>
    <row r="41" spans="1:7" s="17" customFormat="1" ht="37.5" x14ac:dyDescent="0.3">
      <c r="A41" s="28">
        <f t="shared" si="8"/>
        <v>1.08</v>
      </c>
      <c r="B41" s="79" t="s">
        <v>53</v>
      </c>
      <c r="C41" s="80">
        <v>1</v>
      </c>
      <c r="D41" s="80" t="s">
        <v>24</v>
      </c>
      <c r="E41" s="81"/>
      <c r="F41" s="32">
        <f t="shared" si="9"/>
        <v>0</v>
      </c>
      <c r="G41" s="33"/>
    </row>
    <row r="42" spans="1:7" s="17" customFormat="1" ht="37.5" x14ac:dyDescent="0.3">
      <c r="A42" s="28">
        <f t="shared" si="8"/>
        <v>1.0900000000000001</v>
      </c>
      <c r="B42" s="79" t="s">
        <v>49</v>
      </c>
      <c r="C42" s="80">
        <v>1</v>
      </c>
      <c r="D42" s="80" t="s">
        <v>24</v>
      </c>
      <c r="E42" s="81"/>
      <c r="F42" s="32">
        <f t="shared" si="7"/>
        <v>0</v>
      </c>
      <c r="G42" s="33"/>
    </row>
    <row r="43" spans="1:7" s="17" customFormat="1" ht="19.5" thickBot="1" x14ac:dyDescent="0.35">
      <c r="A43" s="34"/>
      <c r="B43" s="35"/>
      <c r="C43" s="36"/>
      <c r="D43" s="36"/>
      <c r="E43" s="36"/>
      <c r="F43" s="36"/>
      <c r="G43" s="37">
        <f>+SUM(F34:F42)</f>
        <v>0</v>
      </c>
    </row>
    <row r="44" spans="1:7" s="17" customFormat="1" ht="19.5" thickBot="1" x14ac:dyDescent="0.35">
      <c r="A44" s="24" t="s">
        <v>13</v>
      </c>
      <c r="B44" s="25" t="s">
        <v>68</v>
      </c>
      <c r="C44" s="26"/>
      <c r="D44" s="26"/>
      <c r="E44" s="26"/>
      <c r="F44" s="26"/>
      <c r="G44" s="27"/>
    </row>
    <row r="45" spans="1:7" s="17" customFormat="1" ht="18.75" x14ac:dyDescent="0.3">
      <c r="A45" s="28">
        <f>1+0.01</f>
        <v>1.01</v>
      </c>
      <c r="B45" s="29" t="s">
        <v>12</v>
      </c>
      <c r="C45" s="30">
        <v>1</v>
      </c>
      <c r="D45" s="30" t="s">
        <v>29</v>
      </c>
      <c r="E45" s="31"/>
      <c r="F45" s="32">
        <f>+ROUND(C45*E45,2)</f>
        <v>0</v>
      </c>
      <c r="G45" s="33"/>
    </row>
    <row r="46" spans="1:7" s="17" customFormat="1" ht="37.5" x14ac:dyDescent="0.3">
      <c r="A46" s="28">
        <f>+A45+0.01</f>
        <v>1.02</v>
      </c>
      <c r="B46" s="29" t="s">
        <v>69</v>
      </c>
      <c r="C46" s="30">
        <v>98.89</v>
      </c>
      <c r="D46" s="30" t="s">
        <v>22</v>
      </c>
      <c r="E46" s="31"/>
      <c r="F46" s="32">
        <f>+ROUND(C46*E46,2)</f>
        <v>0</v>
      </c>
      <c r="G46" s="33"/>
    </row>
    <row r="47" spans="1:7" s="17" customFormat="1" ht="18.75" x14ac:dyDescent="0.3">
      <c r="A47" s="28">
        <f t="shared" ref="A47:A50" si="10">+A46+0.01</f>
        <v>1.03</v>
      </c>
      <c r="B47" s="79" t="s">
        <v>70</v>
      </c>
      <c r="C47" s="30">
        <v>6.82</v>
      </c>
      <c r="D47" s="30" t="s">
        <v>22</v>
      </c>
      <c r="E47" s="31"/>
      <c r="F47" s="32">
        <f>+ROUND(C47*E47,2)</f>
        <v>0</v>
      </c>
      <c r="G47" s="33"/>
    </row>
    <row r="48" spans="1:7" s="17" customFormat="1" ht="18.75" x14ac:dyDescent="0.3">
      <c r="A48" s="28">
        <f t="shared" si="10"/>
        <v>1.04</v>
      </c>
      <c r="B48" s="79" t="s">
        <v>54</v>
      </c>
      <c r="C48" s="30">
        <v>67.988100000000003</v>
      </c>
      <c r="D48" s="30" t="s">
        <v>22</v>
      </c>
      <c r="E48" s="31"/>
      <c r="F48" s="32">
        <f t="shared" ref="F48" si="11">+ROUND(C48*E48,2)</f>
        <v>0</v>
      </c>
      <c r="G48" s="33"/>
    </row>
    <row r="49" spans="1:7" s="17" customFormat="1" ht="18.75" x14ac:dyDescent="0.3">
      <c r="A49" s="28">
        <f t="shared" si="10"/>
        <v>1.05</v>
      </c>
      <c r="B49" s="29" t="s">
        <v>55</v>
      </c>
      <c r="C49" s="30">
        <v>55.91</v>
      </c>
      <c r="D49" s="30" t="s">
        <v>22</v>
      </c>
      <c r="E49" s="31"/>
      <c r="F49" s="32">
        <f t="shared" ref="F49" si="12">+ROUND(C49*E49,2)</f>
        <v>0</v>
      </c>
      <c r="G49" s="33"/>
    </row>
    <row r="50" spans="1:7" s="17" customFormat="1" ht="18.75" x14ac:dyDescent="0.3">
      <c r="A50" s="28">
        <f t="shared" si="10"/>
        <v>1.06</v>
      </c>
      <c r="B50" s="29" t="s">
        <v>14</v>
      </c>
      <c r="C50" s="30">
        <v>62</v>
      </c>
      <c r="D50" s="30" t="s">
        <v>25</v>
      </c>
      <c r="E50" s="31"/>
      <c r="F50" s="32">
        <f>+ROUND(C50*E50,2)</f>
        <v>0</v>
      </c>
      <c r="G50" s="33"/>
    </row>
    <row r="51" spans="1:7" s="17" customFormat="1" ht="19.5" thickBot="1" x14ac:dyDescent="0.35">
      <c r="A51" s="34"/>
      <c r="B51" s="35"/>
      <c r="C51" s="36"/>
      <c r="D51" s="36"/>
      <c r="E51" s="36"/>
      <c r="F51" s="36"/>
      <c r="G51" s="37">
        <f>+SUM(F45:F50)</f>
        <v>0</v>
      </c>
    </row>
    <row r="52" spans="1:7" s="17" customFormat="1" ht="19.5" thickBot="1" x14ac:dyDescent="0.35">
      <c r="A52" s="24" t="s">
        <v>11</v>
      </c>
      <c r="B52" s="25" t="s">
        <v>71</v>
      </c>
      <c r="C52" s="26"/>
      <c r="D52" s="26"/>
      <c r="E52" s="26"/>
      <c r="F52" s="26"/>
      <c r="G52" s="27"/>
    </row>
    <row r="53" spans="1:7" s="17" customFormat="1" ht="18.75" x14ac:dyDescent="0.3">
      <c r="A53" s="28">
        <f>+A50+0.01</f>
        <v>1.07</v>
      </c>
      <c r="B53" s="29" t="s">
        <v>72</v>
      </c>
      <c r="C53" s="30">
        <v>3.2</v>
      </c>
      <c r="D53" s="30" t="s">
        <v>22</v>
      </c>
      <c r="E53" s="31"/>
      <c r="F53" s="32">
        <f t="shared" ref="F53:F61" si="13">+ROUND(C53*E53,2)</f>
        <v>0</v>
      </c>
      <c r="G53" s="33"/>
    </row>
    <row r="54" spans="1:7" s="17" customFormat="1" ht="18.75" x14ac:dyDescent="0.3">
      <c r="A54" s="28">
        <f>+A53+0.01</f>
        <v>1.08</v>
      </c>
      <c r="B54" s="29" t="s">
        <v>9</v>
      </c>
      <c r="C54" s="30">
        <v>3.84</v>
      </c>
      <c r="D54" s="30" t="s">
        <v>22</v>
      </c>
      <c r="E54" s="31"/>
      <c r="F54" s="32">
        <f t="shared" si="13"/>
        <v>0</v>
      </c>
      <c r="G54" s="33"/>
    </row>
    <row r="55" spans="1:7" s="17" customFormat="1" ht="56.25" x14ac:dyDescent="0.3">
      <c r="A55" s="28">
        <f t="shared" ref="A55:A61" si="14">+A54+0.01</f>
        <v>1.0900000000000001</v>
      </c>
      <c r="B55" s="29" t="s">
        <v>58</v>
      </c>
      <c r="C55" s="30">
        <v>0.2</v>
      </c>
      <c r="D55" s="30" t="s">
        <v>22</v>
      </c>
      <c r="E55" s="31"/>
      <c r="F55" s="32">
        <f t="shared" si="13"/>
        <v>0</v>
      </c>
      <c r="G55" s="33"/>
    </row>
    <row r="56" spans="1:7" s="17" customFormat="1" ht="37.5" x14ac:dyDescent="0.3">
      <c r="A56" s="28">
        <f t="shared" si="14"/>
        <v>1.1000000000000001</v>
      </c>
      <c r="B56" s="29" t="s">
        <v>51</v>
      </c>
      <c r="C56" s="30">
        <v>7.1999999999999993</v>
      </c>
      <c r="D56" s="30" t="s">
        <v>23</v>
      </c>
      <c r="E56" s="31"/>
      <c r="F56" s="32">
        <f t="shared" si="13"/>
        <v>0</v>
      </c>
      <c r="G56" s="33"/>
    </row>
    <row r="57" spans="1:7" s="17" customFormat="1" ht="18.75" x14ac:dyDescent="0.3">
      <c r="A57" s="28">
        <f t="shared" si="14"/>
        <v>1.1100000000000001</v>
      </c>
      <c r="B57" s="29" t="s">
        <v>50</v>
      </c>
      <c r="C57" s="30">
        <v>7.1999999999999993</v>
      </c>
      <c r="D57" s="30" t="s">
        <v>23</v>
      </c>
      <c r="E57" s="31"/>
      <c r="F57" s="32">
        <f t="shared" si="13"/>
        <v>0</v>
      </c>
      <c r="G57" s="33"/>
    </row>
    <row r="58" spans="1:7" s="17" customFormat="1" ht="18.75" x14ac:dyDescent="0.3">
      <c r="A58" s="28">
        <f t="shared" si="14"/>
        <v>1.1200000000000001</v>
      </c>
      <c r="B58" s="29" t="s">
        <v>52</v>
      </c>
      <c r="C58" s="30">
        <v>6</v>
      </c>
      <c r="D58" s="30" t="s">
        <v>22</v>
      </c>
      <c r="E58" s="31"/>
      <c r="F58" s="32">
        <f t="shared" si="13"/>
        <v>0</v>
      </c>
      <c r="G58" s="33"/>
    </row>
    <row r="59" spans="1:7" s="17" customFormat="1" ht="37.5" x14ac:dyDescent="0.3">
      <c r="A59" s="28">
        <f t="shared" si="14"/>
        <v>1.1300000000000001</v>
      </c>
      <c r="B59" s="29" t="s">
        <v>59</v>
      </c>
      <c r="C59" s="30">
        <v>0.2</v>
      </c>
      <c r="D59" s="30" t="s">
        <v>22</v>
      </c>
      <c r="E59" s="31"/>
      <c r="F59" s="32">
        <f t="shared" si="13"/>
        <v>0</v>
      </c>
      <c r="G59" s="33"/>
    </row>
    <row r="60" spans="1:7" s="17" customFormat="1" ht="37.5" x14ac:dyDescent="0.3">
      <c r="A60" s="28">
        <f t="shared" si="14"/>
        <v>1.1400000000000001</v>
      </c>
      <c r="B60" s="79" t="s">
        <v>53</v>
      </c>
      <c r="C60" s="80">
        <v>1</v>
      </c>
      <c r="D60" s="80" t="s">
        <v>24</v>
      </c>
      <c r="E60" s="81"/>
      <c r="F60" s="32">
        <f t="shared" si="13"/>
        <v>0</v>
      </c>
      <c r="G60" s="33"/>
    </row>
    <row r="61" spans="1:7" s="17" customFormat="1" ht="37.5" x14ac:dyDescent="0.3">
      <c r="A61" s="28">
        <f t="shared" si="14"/>
        <v>1.1500000000000001</v>
      </c>
      <c r="B61" s="79" t="s">
        <v>49</v>
      </c>
      <c r="C61" s="80">
        <v>1</v>
      </c>
      <c r="D61" s="80" t="s">
        <v>24</v>
      </c>
      <c r="E61" s="81"/>
      <c r="F61" s="32">
        <f t="shared" si="13"/>
        <v>0</v>
      </c>
      <c r="G61" s="33"/>
    </row>
    <row r="62" spans="1:7" s="17" customFormat="1" ht="19.5" thickBot="1" x14ac:dyDescent="0.35">
      <c r="A62" s="34"/>
      <c r="B62" s="35"/>
      <c r="C62" s="36"/>
      <c r="D62" s="36"/>
      <c r="E62" s="36"/>
      <c r="F62" s="36"/>
      <c r="G62" s="37">
        <f>+SUM(F53:F61)</f>
        <v>0</v>
      </c>
    </row>
    <row r="63" spans="1:7" ht="19.5" thickBot="1" x14ac:dyDescent="0.3">
      <c r="A63" s="20">
        <v>3</v>
      </c>
      <c r="B63" s="21" t="s">
        <v>27</v>
      </c>
      <c r="C63" s="22"/>
      <c r="D63" s="22"/>
      <c r="E63" s="22"/>
      <c r="F63" s="22"/>
      <c r="G63" s="38"/>
    </row>
    <row r="64" spans="1:7" ht="18.75" x14ac:dyDescent="0.25">
      <c r="A64" s="82">
        <f t="shared" ref="A64" si="15">+A63+0.01</f>
        <v>3.01</v>
      </c>
      <c r="B64" s="29" t="s">
        <v>28</v>
      </c>
      <c r="C64" s="30">
        <v>1</v>
      </c>
      <c r="D64" s="30" t="s">
        <v>29</v>
      </c>
      <c r="E64" s="31"/>
      <c r="F64" s="32">
        <f>+ROUND(C64*E64,2)</f>
        <v>0</v>
      </c>
      <c r="G64" s="33"/>
    </row>
    <row r="65" spans="1:7" ht="19.5" thickBot="1" x14ac:dyDescent="0.35">
      <c r="A65" s="34"/>
      <c r="B65" s="35"/>
      <c r="C65" s="36"/>
      <c r="D65" s="36"/>
      <c r="E65" s="36"/>
      <c r="F65" s="36"/>
      <c r="G65" s="37">
        <f>SUM(F64)</f>
        <v>0</v>
      </c>
    </row>
    <row r="66" spans="1:7" ht="19.5" thickBot="1" x14ac:dyDescent="0.3">
      <c r="A66" s="39"/>
      <c r="B66" s="40"/>
      <c r="C66" s="41"/>
      <c r="D66" s="3"/>
      <c r="E66" s="42"/>
      <c r="F66" s="42"/>
      <c r="G66" s="43"/>
    </row>
    <row r="67" spans="1:7" ht="19.5" thickBot="1" x14ac:dyDescent="0.3">
      <c r="A67" s="87" t="s">
        <v>30</v>
      </c>
      <c r="B67" s="88"/>
      <c r="C67" s="88"/>
      <c r="D67" s="88"/>
      <c r="E67" s="88"/>
      <c r="F67" s="88"/>
      <c r="G67" s="44">
        <f>SUM(G14:G65)</f>
        <v>0</v>
      </c>
    </row>
    <row r="68" spans="1:7" ht="23.25" thickBot="1" x14ac:dyDescent="0.3">
      <c r="A68" s="45"/>
      <c r="B68" s="46"/>
      <c r="C68" s="46"/>
      <c r="D68" s="46"/>
      <c r="E68" s="46"/>
      <c r="F68" s="46"/>
      <c r="G68" s="6"/>
    </row>
    <row r="69" spans="1:7" ht="19.5" thickBot="1" x14ac:dyDescent="0.3">
      <c r="A69" s="20">
        <v>4</v>
      </c>
      <c r="B69" s="21" t="s">
        <v>8</v>
      </c>
      <c r="C69" s="47"/>
      <c r="D69" s="47"/>
      <c r="E69" s="47"/>
      <c r="F69" s="47"/>
      <c r="G69" s="44"/>
    </row>
    <row r="70" spans="1:7" ht="19.5" thickBot="1" x14ac:dyDescent="0.3">
      <c r="A70" s="48" t="s">
        <v>31</v>
      </c>
      <c r="B70" s="49" t="s">
        <v>32</v>
      </c>
      <c r="C70" s="50"/>
      <c r="D70" s="51"/>
      <c r="E70" s="52"/>
      <c r="F70" s="53">
        <f t="shared" ref="F70:F77" si="16">ROUND($G$67*D70,2)</f>
        <v>0</v>
      </c>
      <c r="G70" s="54"/>
    </row>
    <row r="71" spans="1:7" ht="19.5" thickBot="1" x14ac:dyDescent="0.35">
      <c r="A71" s="55" t="s">
        <v>33</v>
      </c>
      <c r="B71" s="56" t="s">
        <v>34</v>
      </c>
      <c r="C71" s="57"/>
      <c r="D71" s="58"/>
      <c r="E71" s="59"/>
      <c r="F71" s="53">
        <f t="shared" si="16"/>
        <v>0</v>
      </c>
      <c r="G71" s="60"/>
    </row>
    <row r="72" spans="1:7" ht="19.5" thickBot="1" x14ac:dyDescent="0.35">
      <c r="A72" s="55" t="s">
        <v>35</v>
      </c>
      <c r="B72" s="56" t="s">
        <v>36</v>
      </c>
      <c r="C72" s="57"/>
      <c r="D72" s="58"/>
      <c r="E72" s="59"/>
      <c r="F72" s="53">
        <f t="shared" si="16"/>
        <v>0</v>
      </c>
      <c r="G72" s="60"/>
    </row>
    <row r="73" spans="1:7" ht="19.5" thickBot="1" x14ac:dyDescent="0.35">
      <c r="A73" s="55" t="s">
        <v>37</v>
      </c>
      <c r="B73" s="56" t="s">
        <v>38</v>
      </c>
      <c r="C73" s="57"/>
      <c r="D73" s="58">
        <v>0.05</v>
      </c>
      <c r="E73" s="59"/>
      <c r="F73" s="53">
        <f t="shared" si="16"/>
        <v>0</v>
      </c>
      <c r="G73" s="60"/>
    </row>
    <row r="74" spans="1:7" ht="19.5" thickBot="1" x14ac:dyDescent="0.35">
      <c r="A74" s="55" t="s">
        <v>39</v>
      </c>
      <c r="B74" s="56" t="s">
        <v>40</v>
      </c>
      <c r="C74" s="57"/>
      <c r="D74" s="58">
        <v>0.05</v>
      </c>
      <c r="E74" s="59"/>
      <c r="F74" s="53">
        <f t="shared" si="16"/>
        <v>0</v>
      </c>
      <c r="G74" s="60"/>
    </row>
    <row r="75" spans="1:7" ht="19.5" thickBot="1" x14ac:dyDescent="0.35">
      <c r="A75" s="55" t="s">
        <v>41</v>
      </c>
      <c r="B75" s="56" t="s">
        <v>42</v>
      </c>
      <c r="C75" s="57"/>
      <c r="D75" s="58">
        <v>0.04</v>
      </c>
      <c r="E75" s="59"/>
      <c r="F75" s="53">
        <f t="shared" si="16"/>
        <v>0</v>
      </c>
      <c r="G75" s="60"/>
    </row>
    <row r="76" spans="1:7" ht="38.25" thickBot="1" x14ac:dyDescent="0.35">
      <c r="A76" s="55" t="s">
        <v>43</v>
      </c>
      <c r="B76" s="61" t="s">
        <v>44</v>
      </c>
      <c r="C76" s="57"/>
      <c r="D76" s="58">
        <v>0.01</v>
      </c>
      <c r="E76" s="59"/>
      <c r="F76" s="53">
        <f t="shared" si="16"/>
        <v>0</v>
      </c>
      <c r="G76" s="60"/>
    </row>
    <row r="77" spans="1:7" ht="19.5" thickBot="1" x14ac:dyDescent="0.35">
      <c r="A77" s="55" t="s">
        <v>45</v>
      </c>
      <c r="B77" s="56" t="s">
        <v>46</v>
      </c>
      <c r="C77" s="57"/>
      <c r="D77" s="58">
        <v>1E-3</v>
      </c>
      <c r="E77" s="59"/>
      <c r="F77" s="53">
        <f t="shared" si="16"/>
        <v>0</v>
      </c>
      <c r="G77" s="60"/>
    </row>
    <row r="78" spans="1:7" ht="19.5" thickBot="1" x14ac:dyDescent="0.35">
      <c r="A78" s="55" t="s">
        <v>47</v>
      </c>
      <c r="B78" s="56" t="s">
        <v>48</v>
      </c>
      <c r="C78" s="57"/>
      <c r="D78" s="58">
        <v>0.18</v>
      </c>
      <c r="E78" s="59"/>
      <c r="F78" s="53">
        <f>ROUND($G$67*D78*0.1,2)</f>
        <v>0</v>
      </c>
      <c r="G78" s="60"/>
    </row>
    <row r="79" spans="1:7" ht="19.5" thickBot="1" x14ac:dyDescent="0.35">
      <c r="A79" s="62"/>
      <c r="B79" s="63"/>
      <c r="C79" s="64"/>
      <c r="D79" s="63"/>
      <c r="E79" s="63"/>
      <c r="F79" s="65"/>
      <c r="G79" s="66">
        <f>SUM(F70:F78)</f>
        <v>0</v>
      </c>
    </row>
    <row r="80" spans="1:7" ht="19.5" thickBot="1" x14ac:dyDescent="0.3">
      <c r="A80" s="67"/>
      <c r="B80" s="68"/>
      <c r="C80" s="68"/>
      <c r="D80" s="68"/>
      <c r="E80" s="68"/>
      <c r="F80" s="68"/>
      <c r="G80" s="69"/>
    </row>
    <row r="81" spans="1:7" ht="21" thickBot="1" x14ac:dyDescent="0.3">
      <c r="A81" s="89" t="s">
        <v>7</v>
      </c>
      <c r="B81" s="90"/>
      <c r="C81" s="90"/>
      <c r="D81" s="90"/>
      <c r="E81" s="90"/>
      <c r="F81" s="90"/>
      <c r="G81" s="70">
        <f>+ROUND(SUM(G79+G67),2)</f>
        <v>0</v>
      </c>
    </row>
    <row r="82" spans="1:7" ht="18.75" x14ac:dyDescent="0.25">
      <c r="A82" s="71"/>
      <c r="B82" s="72"/>
      <c r="C82" s="73"/>
      <c r="D82" s="74"/>
      <c r="E82" s="75"/>
      <c r="F82" s="75"/>
      <c r="G82" s="76"/>
    </row>
    <row r="83" spans="1:7" x14ac:dyDescent="0.3">
      <c r="A83" s="2"/>
      <c r="B83" s="5"/>
      <c r="C83" s="2"/>
      <c r="D83" s="2"/>
      <c r="E83" s="2"/>
      <c r="F83" s="2"/>
      <c r="G83" s="77"/>
    </row>
  </sheetData>
  <autoFilter ref="A10:G65"/>
  <mergeCells count="16">
    <mergeCell ref="G13:G17"/>
    <mergeCell ref="A6:B6"/>
    <mergeCell ref="C6:G6"/>
    <mergeCell ref="A7:B7"/>
    <mergeCell ref="C7:G7"/>
    <mergeCell ref="A8:B8"/>
    <mergeCell ref="C8:E8"/>
    <mergeCell ref="A5:B5"/>
    <mergeCell ref="C5:G5"/>
    <mergeCell ref="A2:G2"/>
    <mergeCell ref="A3:B3"/>
    <mergeCell ref="C3:G3"/>
    <mergeCell ref="A4:B4"/>
    <mergeCell ref="C4:G4"/>
    <mergeCell ref="A67:F67"/>
    <mergeCell ref="A81:F81"/>
  </mergeCells>
  <printOptions horizontalCentered="1"/>
  <pageMargins left="0.25" right="0.25" top="0.46" bottom="0.32" header="0.31496062992125984" footer="0.15"/>
  <pageSetup scale="72" orientation="portrait" horizontalDpi="300" verticalDpi="300" r:id="rId1"/>
  <headerFooter>
    <oddFooter>&amp;R&amp;9&amp;P/&amp;N</oddFooter>
  </headerFooter>
  <rowBreaks count="1" manualBreakCount="1">
    <brk id="68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PRESUPUESTO</vt:lpstr>
      <vt:lpstr>PRESUPUESTO!Área_de_impresión</vt:lpstr>
      <vt:lpstr>PRESUPUESTO!Títulos_a_imprimir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Ejecución De Obras</dc:creator>
  <cp:lastModifiedBy>ESTUDIO Y PROYECTO</cp:lastModifiedBy>
  <cp:lastPrinted>2021-09-01T18:12:13Z</cp:lastPrinted>
  <dcterms:created xsi:type="dcterms:W3CDTF">2017-12-28T17:07:55Z</dcterms:created>
  <dcterms:modified xsi:type="dcterms:W3CDTF">2021-09-01T18:13:16Z</dcterms:modified>
</cp:coreProperties>
</file>