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CRATES\Desktop\adriana\"/>
    </mc:Choice>
  </mc:AlternateContent>
  <bookViews>
    <workbookView xWindow="0" yWindow="0" windowWidth="24000" windowHeight="9600" activeTab="4"/>
  </bookViews>
  <sheets>
    <sheet name="SEMANA 5" sheetId="7" r:id="rId1"/>
    <sheet name="SEMANA 4" sheetId="6" r:id="rId2"/>
    <sheet name="SEMANA 3" sheetId="4" r:id="rId3"/>
    <sheet name="SEMANA 2" sheetId="2" r:id="rId4"/>
    <sheet name="SEMANA 1" sheetId="3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H16" i="7" l="1"/>
  <c r="G16" i="7"/>
  <c r="F16" i="7"/>
  <c r="E16" i="7"/>
  <c r="D16" i="7"/>
  <c r="C16" i="7"/>
  <c r="B16" i="7"/>
  <c r="H15" i="7"/>
  <c r="G15" i="7"/>
  <c r="F15" i="7"/>
  <c r="E15" i="7"/>
  <c r="D15" i="7"/>
  <c r="C15" i="7"/>
  <c r="B15" i="7"/>
  <c r="H14" i="7"/>
  <c r="G14" i="7"/>
  <c r="F14" i="7"/>
  <c r="E14" i="7"/>
  <c r="D14" i="7"/>
  <c r="C14" i="7"/>
  <c r="B14" i="7"/>
  <c r="H13" i="7"/>
  <c r="G13" i="7"/>
  <c r="F13" i="7"/>
  <c r="E13" i="7"/>
  <c r="D13" i="7"/>
  <c r="C13" i="7"/>
  <c r="B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G10" i="7"/>
  <c r="F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H7" i="7"/>
  <c r="G7" i="7"/>
  <c r="F7" i="7"/>
  <c r="E7" i="7"/>
  <c r="D7" i="7"/>
  <c r="C7" i="7"/>
  <c r="B7" i="7"/>
  <c r="E17" i="7" l="1"/>
  <c r="I8" i="7"/>
  <c r="I12" i="7"/>
  <c r="I16" i="7"/>
  <c r="F17" i="7"/>
  <c r="I11" i="7"/>
  <c r="C17" i="7"/>
  <c r="G17" i="7"/>
  <c r="I10" i="7"/>
  <c r="I14" i="7"/>
  <c r="I7" i="7"/>
  <c r="I15" i="7"/>
  <c r="D17" i="7"/>
  <c r="H17" i="7"/>
  <c r="I9" i="7"/>
  <c r="I13" i="7"/>
  <c r="B17" i="7"/>
  <c r="I17" i="7" l="1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17" i="6" l="1"/>
  <c r="D17" i="6"/>
  <c r="E17" i="6"/>
  <c r="I8" i="6"/>
  <c r="I12" i="6"/>
  <c r="I16" i="6"/>
  <c r="I7" i="6"/>
  <c r="F17" i="6"/>
  <c r="I11" i="6"/>
  <c r="I15" i="6"/>
  <c r="C17" i="6"/>
  <c r="G17" i="6"/>
  <c r="I10" i="6"/>
  <c r="I14" i="6"/>
  <c r="I9" i="6"/>
  <c r="I13" i="6"/>
  <c r="B17" i="6"/>
  <c r="I17" i="6" l="1"/>
  <c r="H16" i="4"/>
  <c r="G16" i="4"/>
  <c r="F16" i="4"/>
  <c r="E16" i="4"/>
  <c r="D16" i="4"/>
  <c r="C16" i="4"/>
  <c r="B16" i="4"/>
  <c r="I16" i="4" s="1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I12" i="4" s="1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I8" i="4" s="1"/>
  <c r="H7" i="4"/>
  <c r="G7" i="4"/>
  <c r="F7" i="4"/>
  <c r="E7" i="4"/>
  <c r="E17" i="4" s="1"/>
  <c r="D7" i="4"/>
  <c r="C7" i="4"/>
  <c r="B7" i="4"/>
  <c r="D17" i="4" l="1"/>
  <c r="H17" i="4"/>
  <c r="I7" i="4"/>
  <c r="F17" i="4"/>
  <c r="I11" i="4"/>
  <c r="I15" i="4"/>
  <c r="C17" i="4"/>
  <c r="G17" i="4"/>
  <c r="I10" i="4"/>
  <c r="I14" i="4"/>
  <c r="I9" i="4"/>
  <c r="I13" i="4"/>
  <c r="B17" i="4"/>
  <c r="I17" i="4" l="1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I13" i="2" s="1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I9" i="2" s="1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G16" i="2" s="1"/>
  <c r="F6" i="2"/>
  <c r="E6" i="2"/>
  <c r="D6" i="2"/>
  <c r="C6" i="2"/>
  <c r="C16" i="2" s="1"/>
  <c r="B6" i="2"/>
  <c r="I15" i="3" l="1"/>
  <c r="I11" i="3"/>
  <c r="E17" i="3"/>
  <c r="I6" i="2"/>
  <c r="F16" i="2"/>
  <c r="D16" i="2"/>
  <c r="H16" i="2"/>
  <c r="I8" i="2"/>
  <c r="I12" i="2"/>
  <c r="F17" i="3"/>
  <c r="I10" i="3"/>
  <c r="I14" i="3"/>
  <c r="E16" i="2"/>
  <c r="I7" i="2"/>
  <c r="I11" i="2"/>
  <c r="I15" i="2"/>
  <c r="C17" i="3"/>
  <c r="G17" i="3"/>
  <c r="I9" i="3"/>
  <c r="I13" i="3"/>
  <c r="I10" i="2"/>
  <c r="I14" i="2"/>
  <c r="D17" i="3"/>
  <c r="H17" i="3"/>
  <c r="I8" i="3"/>
  <c r="I12" i="3"/>
  <c r="I16" i="3"/>
  <c r="I7" i="3"/>
  <c r="B16" i="2"/>
  <c r="I17" i="3" l="1"/>
  <c r="I19" i="7" s="1"/>
  <c r="I16" i="2"/>
</calcChain>
</file>

<file path=xl/comments1.xml><?xml version="1.0" encoding="utf-8"?>
<comments xmlns="http://schemas.openxmlformats.org/spreadsheetml/2006/main">
  <authors>
    <author>Della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Della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Della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Della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Della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<sst xmlns="http://schemas.openxmlformats.org/spreadsheetml/2006/main" count="298" uniqueCount="74">
  <si>
    <t>POLIGONO</t>
  </si>
  <si>
    <t>J 01</t>
  </si>
  <si>
    <t>V 02</t>
  </si>
  <si>
    <t>S 03</t>
  </si>
  <si>
    <t>D 04</t>
  </si>
  <si>
    <t>L 05</t>
  </si>
  <si>
    <t>M 06</t>
  </si>
  <si>
    <t>X 07</t>
  </si>
  <si>
    <t>VOLUMEN / SEMANAL</t>
  </si>
  <si>
    <t>SPS</t>
  </si>
  <si>
    <t>SPN</t>
  </si>
  <si>
    <t>VMN</t>
  </si>
  <si>
    <t>VMS</t>
  </si>
  <si>
    <t>VMS-E</t>
  </si>
  <si>
    <t>G</t>
  </si>
  <si>
    <t>J</t>
  </si>
  <si>
    <t>HN</t>
  </si>
  <si>
    <t>R</t>
  </si>
  <si>
    <t>E</t>
  </si>
  <si>
    <t>J 08</t>
  </si>
  <si>
    <t>V 09</t>
  </si>
  <si>
    <t>S 10</t>
  </si>
  <si>
    <t>D 11</t>
  </si>
  <si>
    <t>L 12</t>
  </si>
  <si>
    <t>M 13</t>
  </si>
  <si>
    <t>X 14</t>
  </si>
  <si>
    <t>VOLUMEN DE DESECHOS SOLIDOS POR POLIGONO</t>
  </si>
  <si>
    <t>J 15</t>
  </si>
  <si>
    <t>V 16</t>
  </si>
  <si>
    <t>S 17</t>
  </si>
  <si>
    <t>D 18</t>
  </si>
  <si>
    <t>L 19</t>
  </si>
  <si>
    <t>M 20</t>
  </si>
  <si>
    <t>X 21</t>
  </si>
  <si>
    <t>J 22</t>
  </si>
  <si>
    <t>V 23</t>
  </si>
  <si>
    <t>S 24</t>
  </si>
  <si>
    <t>D 25</t>
  </si>
  <si>
    <t>L 26</t>
  </si>
  <si>
    <t>M 27</t>
  </si>
  <si>
    <t>X 28</t>
  </si>
  <si>
    <t>VOL. / DIA</t>
  </si>
  <si>
    <t xml:space="preserve"> </t>
  </si>
  <si>
    <t>J 29</t>
  </si>
  <si>
    <t>V 30</t>
  </si>
  <si>
    <t>S 31</t>
  </si>
  <si>
    <t>D 01</t>
  </si>
  <si>
    <t>L 02</t>
  </si>
  <si>
    <t>M 03</t>
  </si>
  <si>
    <t>X 04</t>
  </si>
  <si>
    <t>NOMENCLATURA:</t>
  </si>
  <si>
    <t>Sabana Perdida Sur</t>
  </si>
  <si>
    <t>SPS =</t>
  </si>
  <si>
    <t>Sabana Perdida Norte</t>
  </si>
  <si>
    <t>SPN =</t>
  </si>
  <si>
    <t>VMN =</t>
  </si>
  <si>
    <t>Villa Mella Norte</t>
  </si>
  <si>
    <t>VMS =</t>
  </si>
  <si>
    <t>VMS-E =</t>
  </si>
  <si>
    <t xml:space="preserve">G = </t>
  </si>
  <si>
    <t>J =</t>
  </si>
  <si>
    <t>HN =</t>
  </si>
  <si>
    <t>R =</t>
  </si>
  <si>
    <t>E =</t>
  </si>
  <si>
    <t>Villa Mella Sur</t>
  </si>
  <si>
    <t>Villa Mella Sur-Este</t>
  </si>
  <si>
    <t>Guaricanos</t>
  </si>
  <si>
    <t>Jacobo Maglutas</t>
  </si>
  <si>
    <t>Haras Nacionales</t>
  </si>
  <si>
    <t>zona Rural</t>
  </si>
  <si>
    <t>Ecologica</t>
  </si>
  <si>
    <t>TOTAL / JULIO =</t>
  </si>
  <si>
    <t>Toneladas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</si>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</sst>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5"/>
      <name val="Arial Black"/>
      <family val="2"/>
    </font>
    <font>
      <b/>
      <sz val="10"/>
      <color theme="5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5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6" fillId="0" borderId="0" xfId="0" applyFont="1" applyBorder="1" applyAlignment="1"/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14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1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4" borderId="8" xfId="0" applyNumberFormat="1" applyFont="1" applyFill="1" applyBorder="1" applyAlignment="1">
      <alignment horizontal="center"/>
    </xf>
    <xf numFmtId="4" fontId="3" fillId="5" borderId="8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14" xfId="1" applyNumberFormat="1" applyFont="1" applyBorder="1"/>
    <xf numFmtId="0" fontId="0" fillId="0" borderId="14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" fillId="0" borderId="10" xfId="0" applyFont="1" applyBorder="1"/>
    <xf numFmtId="2" fontId="0" fillId="0" borderId="0" xfId="0" applyNumberFormat="1"/>
    <xf numFmtId="164" fontId="0" fillId="0" borderId="7" xfId="0" applyNumberFormat="1" applyBorder="1"/>
    <xf numFmtId="164" fontId="8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LACION%20DE%20CANTIDAD%20DE%20VIAJES%20Y%20TONELADAS%2029-31%20DE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LACION%20DE%20CANTIDAD%20DE%20VIAJES%20Y%20TONELADAS%2022-28%20DE%20JUL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LACION%20DE%20CANTIDAD%20DE%20VIAJES%20Y%20TONELADAS%2015-21%20%20DE%20JUL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LACION%20DE%20CANTIDAD%20DE%20VIAJES%20Y%20TONELADAS%208-14%20%20DE%20JUL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LACION%20DE%20CANTIDAD%20DE%20VIAJES%20Y%20TONELADAS%201-7%20%20DE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IAJES Y VOL."/>
      <sheetName val=" VOL. POR POLIG."/>
    </sheetNames>
    <sheetDataSet>
      <sheetData sheetId="0">
        <row r="8">
          <cell r="N8">
            <v>13.54</v>
          </cell>
          <cell r="O8">
            <v>19.260000000000002</v>
          </cell>
          <cell r="P8">
            <v>25.22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N9">
            <v>0</v>
          </cell>
          <cell r="O9">
            <v>17.21</v>
          </cell>
          <cell r="P9">
            <v>14.58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N10">
            <v>14.8</v>
          </cell>
          <cell r="O10">
            <v>14.84</v>
          </cell>
          <cell r="P10">
            <v>10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N11">
            <v>0</v>
          </cell>
          <cell r="O11">
            <v>19.87</v>
          </cell>
          <cell r="P11">
            <v>16.78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N12">
            <v>12.25</v>
          </cell>
          <cell r="O12">
            <v>9.51</v>
          </cell>
          <cell r="P12">
            <v>15.98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N13">
            <v>0</v>
          </cell>
          <cell r="P13">
            <v>16.16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N14">
            <v>0</v>
          </cell>
          <cell r="O14">
            <v>16.02</v>
          </cell>
          <cell r="P14">
            <v>15.69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N15">
            <v>13.12</v>
          </cell>
          <cell r="O15">
            <v>19.29</v>
          </cell>
          <cell r="P15">
            <v>15.45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N16">
            <v>14.05</v>
          </cell>
          <cell r="O16">
            <v>18.05</v>
          </cell>
          <cell r="P16">
            <v>14.33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N17">
            <v>0</v>
          </cell>
          <cell r="O17">
            <v>15.56</v>
          </cell>
          <cell r="P17">
            <v>15.3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9">
          <cell r="N19">
            <v>12.83</v>
          </cell>
          <cell r="O19">
            <v>6.7</v>
          </cell>
          <cell r="P19">
            <v>15.28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N20">
            <v>14.01</v>
          </cell>
          <cell r="P20">
            <v>12.55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N21">
            <v>22.03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3">
          <cell r="N23">
            <v>16.600000000000001</v>
          </cell>
          <cell r="O23">
            <v>23.82</v>
          </cell>
          <cell r="P23">
            <v>7.87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O24">
            <v>0</v>
          </cell>
          <cell r="X24">
            <v>13.93</v>
          </cell>
          <cell r="Z24">
            <v>14.49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N25">
            <v>15.5</v>
          </cell>
          <cell r="P25">
            <v>13.07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2">
          <cell r="O32">
            <v>20.440000000000001</v>
          </cell>
        </row>
        <row r="33">
          <cell r="N33">
            <v>6.12</v>
          </cell>
          <cell r="O33">
            <v>6.11</v>
          </cell>
          <cell r="P33">
            <v>9.69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N35">
            <v>15.04</v>
          </cell>
          <cell r="P35">
            <v>11.65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41">
          <cell r="P41">
            <v>0</v>
          </cell>
        </row>
        <row r="42">
          <cell r="N42">
            <v>0</v>
          </cell>
          <cell r="O42">
            <v>16.84</v>
          </cell>
          <cell r="P42">
            <v>17.509999999999998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O43">
            <v>10.07</v>
          </cell>
        </row>
        <row r="45">
          <cell r="N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N49">
            <v>0</v>
          </cell>
        </row>
        <row r="52">
          <cell r="N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N53">
            <v>11.47</v>
          </cell>
          <cell r="O53">
            <v>0</v>
          </cell>
          <cell r="P53">
            <v>9.36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N55">
            <v>8.41</v>
          </cell>
          <cell r="O55">
            <v>9.8800000000000008</v>
          </cell>
          <cell r="P55">
            <v>8.1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7">
          <cell r="N57">
            <v>13.04</v>
          </cell>
          <cell r="P57">
            <v>9.7100000000000009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69">
          <cell r="O69">
            <v>4.8499999999999996</v>
          </cell>
          <cell r="P69">
            <v>6.38</v>
          </cell>
          <cell r="Q69">
            <v>4.1500000000000004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O70">
            <v>4.7699999999999996</v>
          </cell>
          <cell r="P70">
            <v>0</v>
          </cell>
          <cell r="Q70">
            <v>7.26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O71">
            <v>3.06</v>
          </cell>
          <cell r="P71">
            <v>0</v>
          </cell>
          <cell r="Q71">
            <v>9.15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O72">
            <v>3.17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O73">
            <v>6.77</v>
          </cell>
          <cell r="P73">
            <v>6.38</v>
          </cell>
          <cell r="Q73">
            <v>8.5499999999999989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O74">
            <v>7.55</v>
          </cell>
          <cell r="P74">
            <v>6.46</v>
          </cell>
          <cell r="Q74">
            <v>7.4700000000000006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O75">
            <v>5.81</v>
          </cell>
          <cell r="P75">
            <v>4.84</v>
          </cell>
          <cell r="Q75">
            <v>6.52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O77">
            <v>7.53</v>
          </cell>
          <cell r="P77">
            <v>6.1</v>
          </cell>
          <cell r="Q77">
            <v>7.0399999999999991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O78">
            <v>3.31</v>
          </cell>
          <cell r="P78">
            <v>6.04</v>
          </cell>
          <cell r="Q78">
            <v>5.69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O79">
            <v>5.12</v>
          </cell>
          <cell r="P79">
            <v>8.0299999999999994</v>
          </cell>
          <cell r="Q79">
            <v>10.23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O81">
            <v>6.75</v>
          </cell>
          <cell r="P81">
            <v>0</v>
          </cell>
          <cell r="Q81">
            <v>3.5300000000000002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O82">
            <v>6.63</v>
          </cell>
          <cell r="P82">
            <v>4.4400000000000004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O83">
            <v>0</v>
          </cell>
          <cell r="P83">
            <v>5.26</v>
          </cell>
          <cell r="Q83">
            <v>5.3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O84">
            <v>4.3499999999999996</v>
          </cell>
          <cell r="P84">
            <v>4.83</v>
          </cell>
          <cell r="Q84">
            <v>7.65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O85">
            <v>7.59</v>
          </cell>
          <cell r="P85">
            <v>10.11</v>
          </cell>
          <cell r="Q85">
            <v>4.58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P86">
            <v>3.92</v>
          </cell>
        </row>
        <row r="87">
          <cell r="O87">
            <v>6.98</v>
          </cell>
          <cell r="P87">
            <v>11.47</v>
          </cell>
          <cell r="Q87">
            <v>5.49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O88">
            <v>3.61</v>
          </cell>
          <cell r="P88">
            <v>7.19</v>
          </cell>
          <cell r="Q88">
            <v>5.9700000000000006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Q89">
            <v>7.2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O90">
            <v>5.34</v>
          </cell>
          <cell r="P90">
            <v>6.53</v>
          </cell>
          <cell r="Q90">
            <v>4.83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O91">
            <v>0</v>
          </cell>
          <cell r="P91">
            <v>7.73</v>
          </cell>
          <cell r="Q91">
            <v>5.6099999999999994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P92">
            <v>1.85</v>
          </cell>
        </row>
        <row r="93">
          <cell r="O93">
            <v>0</v>
          </cell>
          <cell r="P93">
            <v>4.97</v>
          </cell>
          <cell r="Q93">
            <v>4.66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O94">
            <v>5.2</v>
          </cell>
          <cell r="P94">
            <v>1.88</v>
          </cell>
          <cell r="Q94">
            <v>4.13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O96">
            <v>5.67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IAJES Y VOL."/>
      <sheetName val=" VOL. POR POLIG."/>
    </sheetNames>
    <sheetDataSet>
      <sheetData sheetId="0">
        <row r="8">
          <cell r="N8">
            <v>14.88</v>
          </cell>
          <cell r="O8">
            <v>18.88</v>
          </cell>
          <cell r="P8">
            <v>14.68</v>
          </cell>
          <cell r="Q8">
            <v>0</v>
          </cell>
          <cell r="R8">
            <v>13.68</v>
          </cell>
          <cell r="S8">
            <v>15.49</v>
          </cell>
          <cell r="T8">
            <v>15.63</v>
          </cell>
        </row>
        <row r="9">
          <cell r="N9">
            <v>18.309999999999999</v>
          </cell>
          <cell r="O9">
            <v>16.5</v>
          </cell>
          <cell r="P9">
            <v>15.78</v>
          </cell>
          <cell r="Q9">
            <v>13.08</v>
          </cell>
          <cell r="R9">
            <v>15.92</v>
          </cell>
          <cell r="S9">
            <v>12.7</v>
          </cell>
          <cell r="T9">
            <v>14.69</v>
          </cell>
        </row>
        <row r="10">
          <cell r="N10">
            <v>14.59</v>
          </cell>
          <cell r="O10">
            <v>14.12</v>
          </cell>
          <cell r="P10">
            <v>16.399999999999999</v>
          </cell>
          <cell r="Q10">
            <v>13.3</v>
          </cell>
          <cell r="R10">
            <v>19.7</v>
          </cell>
          <cell r="S10">
            <v>17.87</v>
          </cell>
          <cell r="T10">
            <v>15.39</v>
          </cell>
        </row>
        <row r="11">
          <cell r="N11">
            <v>16.21</v>
          </cell>
          <cell r="O11">
            <v>17.66</v>
          </cell>
          <cell r="P11">
            <v>17.11</v>
          </cell>
          <cell r="Q11">
            <v>0</v>
          </cell>
          <cell r="R11">
            <v>14.24</v>
          </cell>
          <cell r="S11">
            <v>17.46</v>
          </cell>
          <cell r="T11">
            <v>14.98</v>
          </cell>
        </row>
        <row r="12">
          <cell r="N12">
            <v>15.38</v>
          </cell>
          <cell r="O12">
            <v>15.4</v>
          </cell>
          <cell r="P12">
            <v>17.18</v>
          </cell>
          <cell r="Q12">
            <v>0</v>
          </cell>
          <cell r="R12">
            <v>17.940000000000001</v>
          </cell>
          <cell r="S12">
            <v>19.86</v>
          </cell>
          <cell r="T12">
            <v>9.5500000000000007</v>
          </cell>
        </row>
        <row r="13">
          <cell r="N13">
            <v>12.84</v>
          </cell>
          <cell r="P13">
            <v>13.16</v>
          </cell>
          <cell r="Q13">
            <v>13.440000000000001</v>
          </cell>
          <cell r="R13">
            <v>0</v>
          </cell>
          <cell r="S13">
            <v>15.97</v>
          </cell>
          <cell r="T13">
            <v>11.66</v>
          </cell>
        </row>
        <row r="14">
          <cell r="N14">
            <v>13.94</v>
          </cell>
          <cell r="O14">
            <v>16.04</v>
          </cell>
          <cell r="P14">
            <v>16.7</v>
          </cell>
          <cell r="Q14">
            <v>13.850000000000001</v>
          </cell>
          <cell r="R14">
            <v>13.04</v>
          </cell>
          <cell r="S14">
            <v>16.010000000000002</v>
          </cell>
          <cell r="T14">
            <v>4.12</v>
          </cell>
        </row>
        <row r="15">
          <cell r="N15">
            <v>19.68</v>
          </cell>
          <cell r="O15">
            <v>16.18</v>
          </cell>
          <cell r="P15">
            <v>15.58</v>
          </cell>
          <cell r="Q15">
            <v>0</v>
          </cell>
          <cell r="R15">
            <v>13.3</v>
          </cell>
          <cell r="S15">
            <v>19.63</v>
          </cell>
          <cell r="T15">
            <v>9.2799999999999994</v>
          </cell>
        </row>
        <row r="16">
          <cell r="N16">
            <v>18.059999999999999</v>
          </cell>
          <cell r="O16">
            <v>17.149999999999999</v>
          </cell>
          <cell r="P16">
            <v>17.2</v>
          </cell>
          <cell r="Q16">
            <v>0</v>
          </cell>
          <cell r="R16">
            <v>16.2</v>
          </cell>
          <cell r="S16">
            <v>8.11</v>
          </cell>
          <cell r="T16">
            <v>13.54</v>
          </cell>
        </row>
        <row r="17">
          <cell r="N17">
            <v>15.14</v>
          </cell>
          <cell r="O17">
            <v>16.93</v>
          </cell>
          <cell r="P17">
            <v>16.62</v>
          </cell>
          <cell r="Q17">
            <v>13.36</v>
          </cell>
          <cell r="R17">
            <v>15.66</v>
          </cell>
          <cell r="S17">
            <v>16.63</v>
          </cell>
          <cell r="T17">
            <v>8.69</v>
          </cell>
        </row>
        <row r="19">
          <cell r="N19">
            <v>23.68</v>
          </cell>
          <cell r="O19">
            <v>12.55</v>
          </cell>
          <cell r="P19">
            <v>12.44</v>
          </cell>
          <cell r="Q19">
            <v>0</v>
          </cell>
          <cell r="R19">
            <v>18.89</v>
          </cell>
          <cell r="S19">
            <v>12.22</v>
          </cell>
          <cell r="T19">
            <v>7.84</v>
          </cell>
        </row>
        <row r="20">
          <cell r="N20">
            <v>0</v>
          </cell>
          <cell r="P20">
            <v>7.99</v>
          </cell>
          <cell r="Q20">
            <v>0</v>
          </cell>
          <cell r="R20">
            <v>18.16</v>
          </cell>
          <cell r="S20">
            <v>12.46</v>
          </cell>
          <cell r="T20">
            <v>12.63</v>
          </cell>
        </row>
        <row r="21">
          <cell r="N21">
            <v>15.25</v>
          </cell>
          <cell r="O21">
            <v>10.16</v>
          </cell>
          <cell r="P21">
            <v>12.16</v>
          </cell>
          <cell r="Q21">
            <v>6.03</v>
          </cell>
          <cell r="R21">
            <v>7.56</v>
          </cell>
          <cell r="S21">
            <v>12.67</v>
          </cell>
          <cell r="T21">
            <v>7.37</v>
          </cell>
        </row>
        <row r="23">
          <cell r="N23">
            <v>8.6199999999999992</v>
          </cell>
          <cell r="O23">
            <v>0</v>
          </cell>
          <cell r="P23">
            <v>0</v>
          </cell>
          <cell r="Q23">
            <v>0</v>
          </cell>
          <cell r="R23">
            <v>12.76</v>
          </cell>
          <cell r="S23">
            <v>12</v>
          </cell>
          <cell r="T23">
            <v>19.32</v>
          </cell>
          <cell r="X23">
            <v>15.97</v>
          </cell>
          <cell r="Z23">
            <v>14.61</v>
          </cell>
          <cell r="AA23">
            <v>0</v>
          </cell>
          <cell r="AB23">
            <v>15.86</v>
          </cell>
          <cell r="AC23">
            <v>12.16</v>
          </cell>
          <cell r="AD23">
            <v>13.43</v>
          </cell>
        </row>
        <row r="24">
          <cell r="O24">
            <v>0</v>
          </cell>
        </row>
        <row r="25">
          <cell r="N25">
            <v>0</v>
          </cell>
          <cell r="P25">
            <v>12.35</v>
          </cell>
          <cell r="Q25">
            <v>0</v>
          </cell>
          <cell r="R25">
            <v>0</v>
          </cell>
          <cell r="S25">
            <v>12.41</v>
          </cell>
          <cell r="T25">
            <v>15.37</v>
          </cell>
        </row>
        <row r="27">
          <cell r="N27">
            <v>19.3</v>
          </cell>
          <cell r="O27">
            <v>12.1</v>
          </cell>
          <cell r="P27">
            <v>10.3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2">
          <cell r="O32">
            <v>11.74</v>
          </cell>
        </row>
        <row r="33">
          <cell r="N33">
            <v>8.4600000000000009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6.45</v>
          </cell>
          <cell r="T33">
            <v>9.91</v>
          </cell>
        </row>
        <row r="35">
          <cell r="N35">
            <v>13.35</v>
          </cell>
          <cell r="P35">
            <v>7.06</v>
          </cell>
          <cell r="Q35">
            <v>17.29</v>
          </cell>
          <cell r="R35">
            <v>8.84</v>
          </cell>
          <cell r="S35">
            <v>20.100000000000001</v>
          </cell>
          <cell r="T35">
            <v>12.95</v>
          </cell>
        </row>
        <row r="41">
          <cell r="P41">
            <v>9.5</v>
          </cell>
        </row>
        <row r="42">
          <cell r="N42">
            <v>8.0500000000000007</v>
          </cell>
          <cell r="O42">
            <v>14.35</v>
          </cell>
          <cell r="P42">
            <v>15.51</v>
          </cell>
          <cell r="Q42">
            <v>11.81</v>
          </cell>
          <cell r="R42">
            <v>0</v>
          </cell>
          <cell r="S42">
            <v>21.73</v>
          </cell>
          <cell r="T42">
            <v>19.920000000000002</v>
          </cell>
        </row>
        <row r="43">
          <cell r="O43">
            <v>17.34</v>
          </cell>
        </row>
        <row r="45">
          <cell r="N45">
            <v>5.88</v>
          </cell>
          <cell r="P45">
            <v>9.4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N46">
            <v>11.51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N47">
            <v>13.73</v>
          </cell>
          <cell r="O47">
            <v>11.75</v>
          </cell>
        </row>
        <row r="48">
          <cell r="N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N49">
            <v>0</v>
          </cell>
        </row>
        <row r="52">
          <cell r="N52">
            <v>11.06</v>
          </cell>
          <cell r="P52">
            <v>10.06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16.260000000000002</v>
          </cell>
          <cell r="S53">
            <v>0</v>
          </cell>
          <cell r="T53">
            <v>15.53</v>
          </cell>
        </row>
        <row r="54"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N55">
            <v>0</v>
          </cell>
          <cell r="O55">
            <v>0</v>
          </cell>
          <cell r="P55">
            <v>12.05</v>
          </cell>
          <cell r="Q55">
            <v>10.96</v>
          </cell>
          <cell r="R55">
            <v>12.99</v>
          </cell>
          <cell r="S55">
            <v>7.17</v>
          </cell>
          <cell r="T55">
            <v>12.02</v>
          </cell>
        </row>
        <row r="57">
          <cell r="N57">
            <v>0</v>
          </cell>
          <cell r="P57">
            <v>14.3</v>
          </cell>
          <cell r="Q57">
            <v>10.59</v>
          </cell>
          <cell r="R57">
            <v>13.87</v>
          </cell>
          <cell r="S57">
            <v>11.56</v>
          </cell>
          <cell r="T57">
            <v>8.69</v>
          </cell>
        </row>
        <row r="69">
          <cell r="O69">
            <v>6.01</v>
          </cell>
          <cell r="P69">
            <v>5.56</v>
          </cell>
          <cell r="Q69">
            <v>4.18</v>
          </cell>
          <cell r="R69">
            <v>5.1999999999999993</v>
          </cell>
          <cell r="S69">
            <v>7.11</v>
          </cell>
          <cell r="T69">
            <v>5.51</v>
          </cell>
          <cell r="U69">
            <v>7.63</v>
          </cell>
        </row>
        <row r="70">
          <cell r="O70">
            <v>4.41</v>
          </cell>
          <cell r="P70">
            <v>7.09</v>
          </cell>
          <cell r="Q70">
            <v>5.64</v>
          </cell>
          <cell r="R70">
            <v>0</v>
          </cell>
          <cell r="S70">
            <v>7.23</v>
          </cell>
          <cell r="T70">
            <v>7.65</v>
          </cell>
          <cell r="U70">
            <v>7.12</v>
          </cell>
        </row>
        <row r="71">
          <cell r="O71">
            <v>8.02</v>
          </cell>
          <cell r="P71">
            <v>10.199999999999999</v>
          </cell>
          <cell r="Q71">
            <v>8.9499999999999993</v>
          </cell>
          <cell r="R71">
            <v>0</v>
          </cell>
          <cell r="S71">
            <v>9.19</v>
          </cell>
          <cell r="T71">
            <v>9.7899999999999991</v>
          </cell>
          <cell r="U71">
            <v>9.33</v>
          </cell>
        </row>
        <row r="72">
          <cell r="O72">
            <v>9.43</v>
          </cell>
          <cell r="P72">
            <v>5.93</v>
          </cell>
          <cell r="Q72">
            <v>4.9400000000000004</v>
          </cell>
          <cell r="R72">
            <v>4.32</v>
          </cell>
          <cell r="S72">
            <v>7.17</v>
          </cell>
          <cell r="T72">
            <v>7.81</v>
          </cell>
          <cell r="U72">
            <v>6.97</v>
          </cell>
        </row>
        <row r="73">
          <cell r="O73">
            <v>8.24</v>
          </cell>
          <cell r="P73">
            <v>4.4800000000000004</v>
          </cell>
          <cell r="Q73">
            <v>4.7</v>
          </cell>
          <cell r="R73">
            <v>2.88</v>
          </cell>
          <cell r="S73">
            <v>5.14</v>
          </cell>
          <cell r="T73">
            <v>2.2799999999999998</v>
          </cell>
          <cell r="U73">
            <v>6.82</v>
          </cell>
        </row>
        <row r="74">
          <cell r="O74">
            <v>7.86</v>
          </cell>
          <cell r="P74">
            <v>2.35</v>
          </cell>
          <cell r="Q74">
            <v>4.4800000000000004</v>
          </cell>
          <cell r="R74">
            <v>4.1899999999999995</v>
          </cell>
          <cell r="S74">
            <v>5.07</v>
          </cell>
          <cell r="T74">
            <v>2.09</v>
          </cell>
          <cell r="U74">
            <v>7.52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4.99</v>
          </cell>
          <cell r="S75">
            <v>5.46</v>
          </cell>
          <cell r="T75">
            <v>8.5</v>
          </cell>
          <cell r="U75">
            <v>8.32</v>
          </cell>
        </row>
        <row r="76">
          <cell r="O76">
            <v>9.65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O77">
            <v>4.72</v>
          </cell>
          <cell r="P77">
            <v>4.84</v>
          </cell>
          <cell r="Q77">
            <v>4.41</v>
          </cell>
          <cell r="R77">
            <v>1.33</v>
          </cell>
          <cell r="S77">
            <v>4.6500000000000004</v>
          </cell>
          <cell r="T77">
            <v>5.01</v>
          </cell>
          <cell r="U77">
            <v>4.45</v>
          </cell>
        </row>
        <row r="78">
          <cell r="O78">
            <v>6.42</v>
          </cell>
          <cell r="P78">
            <v>3.95</v>
          </cell>
          <cell r="Q78">
            <v>4.63</v>
          </cell>
          <cell r="R78">
            <v>1.72</v>
          </cell>
          <cell r="S78">
            <v>6.35</v>
          </cell>
          <cell r="T78">
            <v>7.34</v>
          </cell>
          <cell r="U78">
            <v>6.54</v>
          </cell>
        </row>
        <row r="79">
          <cell r="O79">
            <v>4</v>
          </cell>
          <cell r="P79">
            <v>10.58</v>
          </cell>
          <cell r="Q79">
            <v>7.22</v>
          </cell>
          <cell r="R79">
            <v>2.4</v>
          </cell>
          <cell r="S79">
            <v>7.37</v>
          </cell>
          <cell r="T79">
            <v>11.95</v>
          </cell>
          <cell r="U79">
            <v>4.49</v>
          </cell>
        </row>
        <row r="80">
          <cell r="O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O81">
            <v>8.69</v>
          </cell>
          <cell r="P81">
            <v>7.98</v>
          </cell>
          <cell r="Q81">
            <v>3.01</v>
          </cell>
          <cell r="R81">
            <v>0</v>
          </cell>
          <cell r="S81">
            <v>5.95</v>
          </cell>
          <cell r="T81">
            <v>5.6</v>
          </cell>
          <cell r="U81">
            <v>8.27</v>
          </cell>
        </row>
        <row r="82">
          <cell r="O82">
            <v>1.89</v>
          </cell>
          <cell r="P82">
            <v>7.03</v>
          </cell>
          <cell r="Q82">
            <v>4</v>
          </cell>
          <cell r="R82">
            <v>0</v>
          </cell>
          <cell r="S82">
            <v>6.67</v>
          </cell>
          <cell r="T82">
            <v>5.37</v>
          </cell>
          <cell r="U82">
            <v>6.46</v>
          </cell>
        </row>
        <row r="83">
          <cell r="O83">
            <v>4.6500000000000004</v>
          </cell>
          <cell r="P83">
            <v>7.28</v>
          </cell>
          <cell r="Q83">
            <v>5.51</v>
          </cell>
          <cell r="R83">
            <v>0</v>
          </cell>
          <cell r="S83">
            <v>2.17</v>
          </cell>
          <cell r="T83">
            <v>0</v>
          </cell>
          <cell r="U83">
            <v>0</v>
          </cell>
        </row>
        <row r="84">
          <cell r="O84">
            <v>3</v>
          </cell>
          <cell r="P84">
            <v>4.9800000000000004</v>
          </cell>
          <cell r="Q84">
            <v>3.8</v>
          </cell>
          <cell r="R84">
            <v>2.2799999999999998</v>
          </cell>
          <cell r="S84">
            <v>0</v>
          </cell>
          <cell r="T84">
            <v>7.87</v>
          </cell>
          <cell r="U84">
            <v>6.27</v>
          </cell>
        </row>
        <row r="85">
          <cell r="O85">
            <v>7.66</v>
          </cell>
          <cell r="P85">
            <v>6.24</v>
          </cell>
          <cell r="Q85">
            <v>5.29</v>
          </cell>
          <cell r="R85">
            <v>0</v>
          </cell>
          <cell r="S85">
            <v>4.99</v>
          </cell>
          <cell r="T85">
            <v>4.95</v>
          </cell>
          <cell r="U85">
            <v>4.95</v>
          </cell>
        </row>
        <row r="86">
          <cell r="P86">
            <v>1.49</v>
          </cell>
        </row>
        <row r="87">
          <cell r="O87">
            <v>10.85</v>
          </cell>
          <cell r="P87">
            <v>6.42</v>
          </cell>
          <cell r="Q87">
            <v>4.13</v>
          </cell>
          <cell r="R87">
            <v>0</v>
          </cell>
          <cell r="S87">
            <v>7.45</v>
          </cell>
          <cell r="T87">
            <v>10.3</v>
          </cell>
          <cell r="U87">
            <v>3.8</v>
          </cell>
        </row>
        <row r="88">
          <cell r="O88">
            <v>6.07</v>
          </cell>
          <cell r="P88">
            <v>7.51</v>
          </cell>
          <cell r="Q88">
            <v>2.37</v>
          </cell>
          <cell r="R88">
            <v>0</v>
          </cell>
          <cell r="S88">
            <v>3.81</v>
          </cell>
          <cell r="T88">
            <v>6.32</v>
          </cell>
          <cell r="U88">
            <v>4.79</v>
          </cell>
        </row>
        <row r="89">
          <cell r="Q89">
            <v>1.97</v>
          </cell>
          <cell r="R89">
            <v>0</v>
          </cell>
          <cell r="S89">
            <v>6.26</v>
          </cell>
          <cell r="T89">
            <v>7.56</v>
          </cell>
          <cell r="U89">
            <v>8.7799999999999994</v>
          </cell>
        </row>
        <row r="90">
          <cell r="O90">
            <v>4.83</v>
          </cell>
          <cell r="P90">
            <v>4.4800000000000004</v>
          </cell>
          <cell r="Q90">
            <v>2.6</v>
          </cell>
          <cell r="R90">
            <v>0</v>
          </cell>
          <cell r="S90">
            <v>5.58</v>
          </cell>
          <cell r="T90">
            <v>4.79</v>
          </cell>
          <cell r="U90">
            <v>7.63</v>
          </cell>
        </row>
        <row r="91">
          <cell r="O91">
            <v>4.93</v>
          </cell>
          <cell r="P91">
            <v>4.45</v>
          </cell>
          <cell r="Q91">
            <v>3.17</v>
          </cell>
          <cell r="R91">
            <v>0</v>
          </cell>
          <cell r="S91">
            <v>2.85</v>
          </cell>
          <cell r="T91">
            <v>4.45</v>
          </cell>
          <cell r="U91">
            <v>4.57</v>
          </cell>
        </row>
        <row r="92">
          <cell r="P92">
            <v>1.8</v>
          </cell>
        </row>
        <row r="93">
          <cell r="O93">
            <v>6.64</v>
          </cell>
          <cell r="P93">
            <v>3.09</v>
          </cell>
          <cell r="Q93">
            <v>3.93</v>
          </cell>
          <cell r="R93">
            <v>0</v>
          </cell>
          <cell r="S93">
            <v>2.5299999999999998</v>
          </cell>
          <cell r="T93">
            <v>4.55</v>
          </cell>
          <cell r="U93">
            <v>0</v>
          </cell>
        </row>
        <row r="94">
          <cell r="O94">
            <v>6.04</v>
          </cell>
          <cell r="P94">
            <v>4.93</v>
          </cell>
          <cell r="Q94">
            <v>3.92</v>
          </cell>
          <cell r="R94">
            <v>0</v>
          </cell>
          <cell r="S94">
            <v>2.0499999999999998</v>
          </cell>
          <cell r="T94">
            <v>6.31</v>
          </cell>
          <cell r="U94">
            <v>5.19</v>
          </cell>
        </row>
        <row r="95"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O96">
            <v>8.49</v>
          </cell>
          <cell r="Q96">
            <v>0</v>
          </cell>
          <cell r="R96">
            <v>0</v>
          </cell>
          <cell r="S96">
            <v>5.8</v>
          </cell>
          <cell r="T96">
            <v>3.3</v>
          </cell>
          <cell r="U96">
            <v>7.65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IAJES Y VOL."/>
      <sheetName val=" VOL. POR POLIG."/>
    </sheetNames>
    <sheetDataSet>
      <sheetData sheetId="0">
        <row r="8">
          <cell r="O8">
            <v>18.88</v>
          </cell>
          <cell r="P8">
            <v>15.079999999999998</v>
          </cell>
          <cell r="Q8">
            <v>12.08</v>
          </cell>
          <cell r="R8">
            <v>14.09</v>
          </cell>
          <cell r="S8">
            <v>16.079999999999998</v>
          </cell>
          <cell r="T8">
            <v>13.96</v>
          </cell>
          <cell r="U8">
            <v>17.16</v>
          </cell>
        </row>
        <row r="9">
          <cell r="O9">
            <v>17.91</v>
          </cell>
          <cell r="P9">
            <v>14.27</v>
          </cell>
          <cell r="Q9">
            <v>14.98</v>
          </cell>
          <cell r="R9">
            <v>0</v>
          </cell>
          <cell r="S9">
            <v>10.44</v>
          </cell>
          <cell r="T9">
            <v>16.18</v>
          </cell>
          <cell r="U9">
            <v>14.79</v>
          </cell>
        </row>
        <row r="10">
          <cell r="O10">
            <v>17.66</v>
          </cell>
          <cell r="P10">
            <v>16.920000000000002</v>
          </cell>
          <cell r="Q10">
            <v>14.96</v>
          </cell>
          <cell r="R10">
            <v>14.8</v>
          </cell>
          <cell r="S10">
            <v>17.82</v>
          </cell>
          <cell r="T10">
            <v>18.079999999999998</v>
          </cell>
          <cell r="U10">
            <v>17.989999999999998</v>
          </cell>
        </row>
        <row r="11">
          <cell r="O11">
            <v>18.77</v>
          </cell>
          <cell r="P11">
            <v>15.8</v>
          </cell>
          <cell r="Q11">
            <v>15.49</v>
          </cell>
          <cell r="R11">
            <v>0</v>
          </cell>
          <cell r="S11">
            <v>16.82</v>
          </cell>
          <cell r="T11">
            <v>17.48</v>
          </cell>
          <cell r="U11">
            <v>18.32</v>
          </cell>
        </row>
        <row r="12">
          <cell r="O12">
            <v>14.46</v>
          </cell>
          <cell r="P12">
            <v>16.739999999999998</v>
          </cell>
          <cell r="Q12">
            <v>15.780000000000001</v>
          </cell>
          <cell r="R12">
            <v>14.69</v>
          </cell>
          <cell r="S12">
            <v>17.71</v>
          </cell>
          <cell r="T12">
            <v>19.100000000000001</v>
          </cell>
          <cell r="U12">
            <v>17.04</v>
          </cell>
        </row>
        <row r="13">
          <cell r="O13">
            <v>14.68</v>
          </cell>
          <cell r="Q13">
            <v>12.66</v>
          </cell>
          <cell r="R13">
            <v>0</v>
          </cell>
          <cell r="S13">
            <v>15.02</v>
          </cell>
          <cell r="T13">
            <v>17.38</v>
          </cell>
          <cell r="U13">
            <v>18.350000000000001</v>
          </cell>
        </row>
        <row r="14">
          <cell r="O14">
            <v>13.46</v>
          </cell>
          <cell r="P14">
            <v>15.11</v>
          </cell>
          <cell r="Q14">
            <v>14.19</v>
          </cell>
          <cell r="R14">
            <v>0</v>
          </cell>
          <cell r="S14">
            <v>16.350000000000001</v>
          </cell>
          <cell r="T14">
            <v>15.35</v>
          </cell>
          <cell r="U14">
            <v>17</v>
          </cell>
        </row>
        <row r="15">
          <cell r="O15">
            <v>16.579999999999998</v>
          </cell>
          <cell r="P15">
            <v>17.420000000000002</v>
          </cell>
          <cell r="Q15">
            <v>14.52</v>
          </cell>
          <cell r="R15">
            <v>12.52</v>
          </cell>
          <cell r="S15">
            <v>15.32</v>
          </cell>
          <cell r="T15">
            <v>14.94</v>
          </cell>
          <cell r="U15">
            <v>17.239999999999998</v>
          </cell>
        </row>
        <row r="16">
          <cell r="O16">
            <v>16.82</v>
          </cell>
          <cell r="P16">
            <v>14.42</v>
          </cell>
          <cell r="Q16">
            <v>13.54</v>
          </cell>
          <cell r="R16">
            <v>14.04</v>
          </cell>
          <cell r="S16">
            <v>19.100000000000001</v>
          </cell>
          <cell r="T16">
            <v>16.5</v>
          </cell>
          <cell r="U16">
            <v>18.420000000000002</v>
          </cell>
        </row>
        <row r="17">
          <cell r="O17">
            <v>13.42</v>
          </cell>
          <cell r="P17">
            <v>15.6</v>
          </cell>
          <cell r="Q17">
            <v>16.399999999999999</v>
          </cell>
          <cell r="R17">
            <v>0</v>
          </cell>
          <cell r="S17">
            <v>14.61</v>
          </cell>
          <cell r="T17">
            <v>17.63</v>
          </cell>
          <cell r="U17">
            <v>13.42</v>
          </cell>
        </row>
        <row r="19">
          <cell r="O19">
            <v>11.17</v>
          </cell>
          <cell r="P19">
            <v>15.34</v>
          </cell>
          <cell r="Q19">
            <v>9.4700000000000006</v>
          </cell>
          <cell r="R19">
            <v>0</v>
          </cell>
          <cell r="S19">
            <v>17.28</v>
          </cell>
          <cell r="T19">
            <v>7.12</v>
          </cell>
          <cell r="U19">
            <v>13.09</v>
          </cell>
        </row>
        <row r="20"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O21">
            <v>4.45</v>
          </cell>
          <cell r="P21">
            <v>10.57</v>
          </cell>
          <cell r="Q21">
            <v>0</v>
          </cell>
          <cell r="R21">
            <v>0</v>
          </cell>
          <cell r="S21">
            <v>7.65</v>
          </cell>
          <cell r="T21">
            <v>24.79</v>
          </cell>
          <cell r="U21">
            <v>2.82</v>
          </cell>
        </row>
        <row r="23">
          <cell r="O23">
            <v>12.49</v>
          </cell>
          <cell r="P23">
            <v>0</v>
          </cell>
          <cell r="Q23">
            <v>16.04</v>
          </cell>
          <cell r="R23">
            <v>8.84</v>
          </cell>
          <cell r="S23">
            <v>9.99</v>
          </cell>
          <cell r="T23">
            <v>20.83</v>
          </cell>
          <cell r="U23">
            <v>10.68</v>
          </cell>
          <cell r="Y23">
            <v>0</v>
          </cell>
          <cell r="AA23">
            <v>12.47</v>
          </cell>
          <cell r="AB23">
            <v>0</v>
          </cell>
          <cell r="AC23">
            <v>15.2</v>
          </cell>
          <cell r="AD23">
            <v>14.91</v>
          </cell>
          <cell r="AE23">
            <v>23.75</v>
          </cell>
        </row>
        <row r="24">
          <cell r="P24">
            <v>11.5</v>
          </cell>
        </row>
        <row r="25">
          <cell r="O25">
            <v>10.4</v>
          </cell>
          <cell r="Q25">
            <v>11.71</v>
          </cell>
          <cell r="R25">
            <v>0</v>
          </cell>
          <cell r="S25">
            <v>21.5</v>
          </cell>
          <cell r="T25">
            <v>12.44</v>
          </cell>
          <cell r="U25">
            <v>11.92</v>
          </cell>
        </row>
        <row r="27">
          <cell r="O27">
            <v>0</v>
          </cell>
          <cell r="P27">
            <v>13.04</v>
          </cell>
          <cell r="Q27">
            <v>0</v>
          </cell>
          <cell r="R27">
            <v>0</v>
          </cell>
          <cell r="S27">
            <v>14.02</v>
          </cell>
          <cell r="T27">
            <v>0</v>
          </cell>
          <cell r="U27">
            <v>22.7</v>
          </cell>
        </row>
        <row r="28"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2">
          <cell r="P32">
            <v>18.46</v>
          </cell>
        </row>
        <row r="33">
          <cell r="O33">
            <v>8.52</v>
          </cell>
          <cell r="P33">
            <v>16.89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5">
          <cell r="O35">
            <v>0</v>
          </cell>
          <cell r="Q35">
            <v>15.2</v>
          </cell>
          <cell r="R35">
            <v>7.04</v>
          </cell>
          <cell r="S35">
            <v>18.64</v>
          </cell>
          <cell r="T35">
            <v>11.4</v>
          </cell>
          <cell r="U35">
            <v>23.42</v>
          </cell>
        </row>
        <row r="37">
          <cell r="Q37">
            <v>0</v>
          </cell>
        </row>
        <row r="38">
          <cell r="O38">
            <v>18.829999999999998</v>
          </cell>
          <cell r="P38">
            <v>22.74</v>
          </cell>
          <cell r="Q38">
            <v>6.54</v>
          </cell>
          <cell r="R38">
            <v>7.18</v>
          </cell>
          <cell r="S38">
            <v>23.02</v>
          </cell>
          <cell r="T38">
            <v>0</v>
          </cell>
          <cell r="U38">
            <v>23.52</v>
          </cell>
        </row>
        <row r="39">
          <cell r="P39">
            <v>15.31</v>
          </cell>
        </row>
        <row r="41"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O42">
            <v>13.36</v>
          </cell>
          <cell r="P42">
            <v>8.41</v>
          </cell>
          <cell r="Q42">
            <v>0</v>
          </cell>
          <cell r="R42">
            <v>0</v>
          </cell>
          <cell r="S42">
            <v>0</v>
          </cell>
          <cell r="T42">
            <v>22.31</v>
          </cell>
          <cell r="U42">
            <v>15.71</v>
          </cell>
        </row>
        <row r="43">
          <cell r="O43">
            <v>13.83</v>
          </cell>
          <cell r="P43">
            <v>18.88</v>
          </cell>
        </row>
        <row r="44"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O45">
            <v>0</v>
          </cell>
        </row>
        <row r="48">
          <cell r="O48">
            <v>9.82</v>
          </cell>
          <cell r="Q48">
            <v>9.77</v>
          </cell>
          <cell r="R48">
            <v>0</v>
          </cell>
          <cell r="S48">
            <v>13.12</v>
          </cell>
          <cell r="T48">
            <v>10.95</v>
          </cell>
          <cell r="U48">
            <v>20.36</v>
          </cell>
        </row>
        <row r="49">
          <cell r="O49">
            <v>7.46</v>
          </cell>
          <cell r="P49">
            <v>10.69</v>
          </cell>
          <cell r="Q49">
            <v>8.6300000000000008</v>
          </cell>
          <cell r="R49">
            <v>0</v>
          </cell>
          <cell r="S49">
            <v>7.18</v>
          </cell>
          <cell r="T49">
            <v>15.48</v>
          </cell>
          <cell r="U49">
            <v>8.39</v>
          </cell>
        </row>
        <row r="50"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O51">
            <v>16.66</v>
          </cell>
          <cell r="P51">
            <v>13.23</v>
          </cell>
          <cell r="Q51">
            <v>9.7100000000000009</v>
          </cell>
          <cell r="R51">
            <v>8.5399999999999991</v>
          </cell>
          <cell r="S51">
            <v>0</v>
          </cell>
          <cell r="T51">
            <v>11.54</v>
          </cell>
          <cell r="U51">
            <v>0</v>
          </cell>
        </row>
        <row r="53"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7.93</v>
          </cell>
          <cell r="U53">
            <v>11.01</v>
          </cell>
        </row>
        <row r="65">
          <cell r="P65">
            <v>0</v>
          </cell>
          <cell r="Q65">
            <v>0</v>
          </cell>
          <cell r="R65">
            <v>6.73</v>
          </cell>
          <cell r="S65">
            <v>3.25</v>
          </cell>
          <cell r="T65">
            <v>0</v>
          </cell>
          <cell r="U65">
            <v>6.15</v>
          </cell>
          <cell r="V65">
            <v>5.21</v>
          </cell>
        </row>
        <row r="66">
          <cell r="P66">
            <v>6.82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5.29</v>
          </cell>
          <cell r="V66">
            <v>7.52</v>
          </cell>
        </row>
        <row r="67">
          <cell r="P67">
            <v>5.54</v>
          </cell>
          <cell r="Q67">
            <v>9.31</v>
          </cell>
          <cell r="R67">
            <v>6</v>
          </cell>
          <cell r="S67">
            <v>3.94</v>
          </cell>
          <cell r="T67">
            <v>8.8000000000000007</v>
          </cell>
          <cell r="U67">
            <v>8.4</v>
          </cell>
          <cell r="V67">
            <v>9.15</v>
          </cell>
        </row>
        <row r="68">
          <cell r="P68">
            <v>3.87</v>
          </cell>
          <cell r="Q68">
            <v>4.66</v>
          </cell>
          <cell r="R68">
            <v>4.6399999999999997</v>
          </cell>
          <cell r="S68">
            <v>4.1500000000000004</v>
          </cell>
          <cell r="T68">
            <v>4.08</v>
          </cell>
          <cell r="U68">
            <v>0</v>
          </cell>
          <cell r="V68">
            <v>5.17</v>
          </cell>
        </row>
        <row r="69">
          <cell r="P69">
            <v>0</v>
          </cell>
          <cell r="Q69">
            <v>4.68</v>
          </cell>
          <cell r="R69">
            <v>9.5500000000000007</v>
          </cell>
          <cell r="S69">
            <v>4.01</v>
          </cell>
          <cell r="T69">
            <v>0</v>
          </cell>
          <cell r="U69">
            <v>10.63</v>
          </cell>
          <cell r="V69">
            <v>9.92</v>
          </cell>
        </row>
        <row r="70">
          <cell r="P70">
            <v>4.37</v>
          </cell>
          <cell r="Q70">
            <v>5.38</v>
          </cell>
          <cell r="R70">
            <v>4.4800000000000004</v>
          </cell>
          <cell r="S70">
            <v>0</v>
          </cell>
          <cell r="T70">
            <v>4.21</v>
          </cell>
          <cell r="U70">
            <v>7.43</v>
          </cell>
          <cell r="V70">
            <v>7.44</v>
          </cell>
        </row>
        <row r="71">
          <cell r="P71">
            <v>5.34</v>
          </cell>
          <cell r="Q71">
            <v>5.53</v>
          </cell>
          <cell r="R71">
            <v>5.38</v>
          </cell>
          <cell r="S71">
            <v>5.0199999999999996</v>
          </cell>
          <cell r="T71">
            <v>4.82</v>
          </cell>
          <cell r="U71">
            <v>7.28</v>
          </cell>
          <cell r="V71">
            <v>0</v>
          </cell>
        </row>
        <row r="72">
          <cell r="P72">
            <v>8.5</v>
          </cell>
          <cell r="Q72">
            <v>7.16</v>
          </cell>
          <cell r="R72">
            <v>10.94</v>
          </cell>
          <cell r="S72">
            <v>0</v>
          </cell>
          <cell r="T72">
            <v>10.68</v>
          </cell>
          <cell r="U72">
            <v>8.34</v>
          </cell>
          <cell r="V72">
            <v>7.23</v>
          </cell>
        </row>
        <row r="73">
          <cell r="P73">
            <v>6.17</v>
          </cell>
          <cell r="Q73">
            <v>6.12</v>
          </cell>
          <cell r="R73">
            <v>3.94</v>
          </cell>
          <cell r="S73">
            <v>0</v>
          </cell>
          <cell r="T73">
            <v>5.24</v>
          </cell>
          <cell r="U73">
            <v>6.85</v>
          </cell>
          <cell r="V73">
            <v>7.52</v>
          </cell>
        </row>
        <row r="74">
          <cell r="P74">
            <v>6.35</v>
          </cell>
          <cell r="Q74">
            <v>6.95</v>
          </cell>
          <cell r="R74">
            <v>4.49</v>
          </cell>
          <cell r="S74">
            <v>3.44</v>
          </cell>
          <cell r="T74">
            <v>4.34</v>
          </cell>
          <cell r="U74">
            <v>4.5</v>
          </cell>
          <cell r="V74">
            <v>7.26</v>
          </cell>
        </row>
        <row r="75">
          <cell r="P75">
            <v>6.11</v>
          </cell>
          <cell r="Q75">
            <v>5.4</v>
          </cell>
          <cell r="R75">
            <v>6.19</v>
          </cell>
          <cell r="S75">
            <v>4.07</v>
          </cell>
          <cell r="T75">
            <v>5.22</v>
          </cell>
          <cell r="U75">
            <v>8.65</v>
          </cell>
          <cell r="V75">
            <v>6.6</v>
          </cell>
        </row>
        <row r="76">
          <cell r="P76">
            <v>5.48</v>
          </cell>
          <cell r="R76">
            <v>5.39</v>
          </cell>
          <cell r="S76">
            <v>0</v>
          </cell>
          <cell r="T76">
            <v>4.6100000000000003</v>
          </cell>
          <cell r="U76">
            <v>6.28</v>
          </cell>
          <cell r="V76">
            <v>7.7</v>
          </cell>
        </row>
        <row r="77">
          <cell r="P77">
            <v>1.78</v>
          </cell>
          <cell r="Q77">
            <v>8.65</v>
          </cell>
          <cell r="R77">
            <v>5.92</v>
          </cell>
          <cell r="S77">
            <v>0</v>
          </cell>
          <cell r="T77">
            <v>4.3499999999999996</v>
          </cell>
          <cell r="U77">
            <v>0</v>
          </cell>
          <cell r="V77">
            <v>9.01</v>
          </cell>
        </row>
        <row r="78">
          <cell r="P78">
            <v>4.92</v>
          </cell>
          <cell r="Q78">
            <v>5.84</v>
          </cell>
          <cell r="R78">
            <v>0</v>
          </cell>
          <cell r="S78">
            <v>0</v>
          </cell>
          <cell r="T78">
            <v>1.67</v>
          </cell>
          <cell r="U78">
            <v>6.47</v>
          </cell>
          <cell r="V78">
            <v>3.76</v>
          </cell>
        </row>
        <row r="79">
          <cell r="P79">
            <v>6.67</v>
          </cell>
          <cell r="Q79">
            <v>6.07</v>
          </cell>
          <cell r="R79">
            <v>5.25</v>
          </cell>
          <cell r="S79">
            <v>4.3600000000000003</v>
          </cell>
          <cell r="T79">
            <v>8.8000000000000007</v>
          </cell>
          <cell r="U79">
            <v>7.09</v>
          </cell>
          <cell r="V79">
            <v>8.23</v>
          </cell>
        </row>
        <row r="80">
          <cell r="P80">
            <v>4.28</v>
          </cell>
          <cell r="Q80">
            <v>3.07</v>
          </cell>
          <cell r="R80">
            <v>4.34</v>
          </cell>
          <cell r="S80">
            <v>0</v>
          </cell>
          <cell r="T80">
            <v>4.88</v>
          </cell>
          <cell r="U80">
            <v>1.74</v>
          </cell>
          <cell r="V80">
            <v>6.27</v>
          </cell>
        </row>
        <row r="81">
          <cell r="P81">
            <v>8.9700000000000006</v>
          </cell>
          <cell r="Q81">
            <v>5.72</v>
          </cell>
          <cell r="R81">
            <v>3.99</v>
          </cell>
          <cell r="S81">
            <v>0</v>
          </cell>
          <cell r="T81">
            <v>9.91</v>
          </cell>
          <cell r="U81">
            <v>5.14</v>
          </cell>
          <cell r="V81">
            <v>7.44</v>
          </cell>
        </row>
        <row r="82">
          <cell r="Q82">
            <v>4.34</v>
          </cell>
        </row>
        <row r="83">
          <cell r="P83">
            <v>7.43</v>
          </cell>
          <cell r="Q83">
            <v>8.57</v>
          </cell>
          <cell r="R83">
            <v>7.11</v>
          </cell>
          <cell r="S83">
            <v>0</v>
          </cell>
          <cell r="T83">
            <v>11.65</v>
          </cell>
          <cell r="U83">
            <v>7.76</v>
          </cell>
          <cell r="V83">
            <v>7.41</v>
          </cell>
        </row>
        <row r="84">
          <cell r="P84">
            <v>6.63</v>
          </cell>
          <cell r="Q84">
            <v>6.64</v>
          </cell>
          <cell r="R84">
            <v>10.71</v>
          </cell>
          <cell r="S84">
            <v>0</v>
          </cell>
          <cell r="T84">
            <v>11.28</v>
          </cell>
          <cell r="U84">
            <v>4.84</v>
          </cell>
          <cell r="V84">
            <v>7.33</v>
          </cell>
        </row>
        <row r="85">
          <cell r="R85">
            <v>5.54</v>
          </cell>
          <cell r="S85">
            <v>0</v>
          </cell>
          <cell r="T85">
            <v>4.33</v>
          </cell>
          <cell r="U85">
            <v>5.77</v>
          </cell>
          <cell r="V85">
            <v>2.65</v>
          </cell>
        </row>
        <row r="86">
          <cell r="P86">
            <v>6.21</v>
          </cell>
          <cell r="Q86">
            <v>5.27</v>
          </cell>
          <cell r="R86">
            <v>0</v>
          </cell>
          <cell r="S86">
            <v>0</v>
          </cell>
          <cell r="T86">
            <v>5.98</v>
          </cell>
          <cell r="U86">
            <v>5.71</v>
          </cell>
          <cell r="V86">
            <v>7.79</v>
          </cell>
        </row>
        <row r="87">
          <cell r="P87">
            <v>12.01</v>
          </cell>
          <cell r="Q87">
            <v>4.21</v>
          </cell>
          <cell r="R87">
            <v>3.12</v>
          </cell>
          <cell r="S87">
            <v>0</v>
          </cell>
          <cell r="T87">
            <v>5.16</v>
          </cell>
          <cell r="U87">
            <v>5.53</v>
          </cell>
          <cell r="V87">
            <v>5.04</v>
          </cell>
        </row>
        <row r="88">
          <cell r="Q88">
            <v>3.66</v>
          </cell>
        </row>
        <row r="89">
          <cell r="P89">
            <v>6.96</v>
          </cell>
          <cell r="Q89">
            <v>3.73</v>
          </cell>
          <cell r="R89">
            <v>0</v>
          </cell>
          <cell r="S89">
            <v>0</v>
          </cell>
          <cell r="T89">
            <v>0</v>
          </cell>
          <cell r="U89">
            <v>5.22</v>
          </cell>
          <cell r="V89">
            <v>6.6</v>
          </cell>
        </row>
        <row r="90">
          <cell r="P90">
            <v>5.52</v>
          </cell>
          <cell r="Q90">
            <v>4.03</v>
          </cell>
          <cell r="R90">
            <v>4.79</v>
          </cell>
          <cell r="S90">
            <v>0</v>
          </cell>
          <cell r="T90">
            <v>5.22</v>
          </cell>
          <cell r="U90">
            <v>4.4400000000000004</v>
          </cell>
          <cell r="V90">
            <v>5.0199999999999996</v>
          </cell>
        </row>
        <row r="91"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3">
          <cell r="P93">
            <v>4.47</v>
          </cell>
          <cell r="R93">
            <v>4.66</v>
          </cell>
          <cell r="S93">
            <v>0</v>
          </cell>
          <cell r="T93">
            <v>6.55</v>
          </cell>
          <cell r="U93">
            <v>5.61</v>
          </cell>
          <cell r="V93">
            <v>2.62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IAJES Y VOL."/>
      <sheetName val=" VOL. POR POLIG."/>
    </sheetNames>
    <sheetDataSet>
      <sheetData sheetId="0">
        <row r="8">
          <cell r="O8">
            <v>15.899999999999999</v>
          </cell>
          <cell r="P8">
            <v>21.31</v>
          </cell>
          <cell r="Q8">
            <v>16.68</v>
          </cell>
          <cell r="R8">
            <v>0</v>
          </cell>
          <cell r="S8">
            <v>14.23</v>
          </cell>
          <cell r="T8">
            <v>15.600000000000001</v>
          </cell>
          <cell r="U8">
            <v>14.100000000000001</v>
          </cell>
        </row>
        <row r="9">
          <cell r="O9">
            <v>12.94</v>
          </cell>
          <cell r="P9">
            <v>13.98</v>
          </cell>
          <cell r="Q9">
            <v>15</v>
          </cell>
          <cell r="R9">
            <v>0</v>
          </cell>
          <cell r="S9">
            <v>10.92</v>
          </cell>
          <cell r="T9">
            <v>17.880000000000003</v>
          </cell>
          <cell r="U9">
            <v>15.28</v>
          </cell>
        </row>
        <row r="10">
          <cell r="O10">
            <v>0</v>
          </cell>
          <cell r="P10">
            <v>0</v>
          </cell>
          <cell r="Q10">
            <v>15.93</v>
          </cell>
          <cell r="R10">
            <v>0</v>
          </cell>
          <cell r="S10">
            <v>8.06</v>
          </cell>
          <cell r="T10">
            <v>10.02</v>
          </cell>
          <cell r="U10">
            <v>9</v>
          </cell>
        </row>
        <row r="11">
          <cell r="O11">
            <v>18.48</v>
          </cell>
          <cell r="P11">
            <v>13.8</v>
          </cell>
          <cell r="Q11">
            <v>0</v>
          </cell>
          <cell r="R11">
            <v>13.88</v>
          </cell>
          <cell r="S11">
            <v>16.190000000000001</v>
          </cell>
          <cell r="T11">
            <v>18</v>
          </cell>
          <cell r="U11">
            <v>12.36</v>
          </cell>
        </row>
        <row r="12">
          <cell r="O12">
            <v>13.68</v>
          </cell>
          <cell r="P12">
            <v>14.68</v>
          </cell>
          <cell r="Q12">
            <v>15.84</v>
          </cell>
          <cell r="R12">
            <v>0</v>
          </cell>
          <cell r="S12">
            <v>13.580000000000002</v>
          </cell>
          <cell r="T12">
            <v>16.100000000000001</v>
          </cell>
          <cell r="U12">
            <v>15.48</v>
          </cell>
        </row>
        <row r="13">
          <cell r="O13">
            <v>15.16</v>
          </cell>
          <cell r="P13">
            <v>15.559999999999999</v>
          </cell>
          <cell r="Q13">
            <v>15.96</v>
          </cell>
          <cell r="R13">
            <v>14.16</v>
          </cell>
          <cell r="S13">
            <v>8.2900000000000009</v>
          </cell>
          <cell r="T13">
            <v>18.18</v>
          </cell>
          <cell r="U13">
            <v>18.36</v>
          </cell>
        </row>
        <row r="14">
          <cell r="O14">
            <v>13.16</v>
          </cell>
          <cell r="P14">
            <v>17.46</v>
          </cell>
          <cell r="Q14">
            <v>14.14</v>
          </cell>
          <cell r="R14">
            <v>14.24</v>
          </cell>
          <cell r="S14">
            <v>9.7600000000000016</v>
          </cell>
          <cell r="T14">
            <v>18.159999999999997</v>
          </cell>
          <cell r="U14">
            <v>14.259999999999998</v>
          </cell>
        </row>
        <row r="15">
          <cell r="O15">
            <v>14.420000000000002</v>
          </cell>
          <cell r="P15">
            <v>16.52</v>
          </cell>
          <cell r="Q15">
            <v>16.62</v>
          </cell>
          <cell r="R15">
            <v>0</v>
          </cell>
          <cell r="S15">
            <v>16.52</v>
          </cell>
          <cell r="T15">
            <v>15.620000000000001</v>
          </cell>
          <cell r="U15">
            <v>14.84</v>
          </cell>
        </row>
        <row r="16">
          <cell r="O16">
            <v>16.2</v>
          </cell>
          <cell r="P16">
            <v>16.73</v>
          </cell>
          <cell r="Q16">
            <v>17</v>
          </cell>
          <cell r="R16">
            <v>15.1</v>
          </cell>
          <cell r="S16">
            <v>13.870000000000001</v>
          </cell>
          <cell r="T16">
            <v>15.93</v>
          </cell>
          <cell r="U16">
            <v>15.8</v>
          </cell>
        </row>
        <row r="17">
          <cell r="O17">
            <v>12.8</v>
          </cell>
          <cell r="P17">
            <v>14.7</v>
          </cell>
          <cell r="Q17">
            <v>17.600000000000001</v>
          </cell>
          <cell r="R17">
            <v>16.8</v>
          </cell>
          <cell r="S17">
            <v>7.62</v>
          </cell>
          <cell r="T17">
            <v>26.64</v>
          </cell>
          <cell r="U17">
            <v>13.399999999999999</v>
          </cell>
        </row>
        <row r="18">
          <cell r="O18">
            <v>17.579999999999998</v>
          </cell>
        </row>
        <row r="19">
          <cell r="O19">
            <v>10.01</v>
          </cell>
          <cell r="P19">
            <v>17.02</v>
          </cell>
          <cell r="Q19">
            <v>11.37</v>
          </cell>
          <cell r="R19">
            <v>6.47</v>
          </cell>
          <cell r="S19">
            <v>17.84</v>
          </cell>
          <cell r="T19">
            <v>9.59</v>
          </cell>
          <cell r="U19">
            <v>18.47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14.54</v>
          </cell>
          <cell r="AD19">
            <v>0</v>
          </cell>
          <cell r="AE19">
            <v>0</v>
          </cell>
        </row>
        <row r="20"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O21">
            <v>12.33</v>
          </cell>
          <cell r="P21">
            <v>11.16</v>
          </cell>
          <cell r="Q21">
            <v>0</v>
          </cell>
          <cell r="R21">
            <v>8.82</v>
          </cell>
          <cell r="S21">
            <v>11.29</v>
          </cell>
          <cell r="T21">
            <v>14.91</v>
          </cell>
          <cell r="U21">
            <v>13.97</v>
          </cell>
        </row>
        <row r="22">
          <cell r="O22">
            <v>9.09</v>
          </cell>
        </row>
        <row r="23">
          <cell r="O23">
            <v>12.52</v>
          </cell>
          <cell r="P23">
            <v>6.33</v>
          </cell>
          <cell r="Q23">
            <v>10.72</v>
          </cell>
          <cell r="R23">
            <v>0</v>
          </cell>
          <cell r="S23">
            <v>11.5</v>
          </cell>
          <cell r="T23">
            <v>11.31</v>
          </cell>
          <cell r="U23">
            <v>16.21</v>
          </cell>
        </row>
        <row r="24">
          <cell r="P24">
            <v>12.2</v>
          </cell>
          <cell r="Q24">
            <v>11.37</v>
          </cell>
          <cell r="R24">
            <v>0</v>
          </cell>
          <cell r="S24">
            <v>15.16</v>
          </cell>
          <cell r="T24">
            <v>13.01</v>
          </cell>
          <cell r="U24">
            <v>0</v>
          </cell>
        </row>
        <row r="25">
          <cell r="O25">
            <v>17.22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O26">
            <v>11.41</v>
          </cell>
        </row>
        <row r="27">
          <cell r="O27">
            <v>20.950000000000003</v>
          </cell>
          <cell r="P27">
            <v>25.490000000000002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32">
          <cell r="O32">
            <v>21.43</v>
          </cell>
          <cell r="P32">
            <v>19.95</v>
          </cell>
          <cell r="Q32">
            <v>0</v>
          </cell>
          <cell r="R32">
            <v>22.95</v>
          </cell>
          <cell r="S32">
            <v>7.63</v>
          </cell>
          <cell r="T32">
            <v>10.14</v>
          </cell>
          <cell r="U32">
            <v>12.56</v>
          </cell>
        </row>
        <row r="33">
          <cell r="O33">
            <v>3.72</v>
          </cell>
          <cell r="P33">
            <v>5.91</v>
          </cell>
          <cell r="Q33">
            <v>0</v>
          </cell>
          <cell r="R33">
            <v>0</v>
          </cell>
          <cell r="S33">
            <v>7.66</v>
          </cell>
          <cell r="T33">
            <v>6.28</v>
          </cell>
          <cell r="U33">
            <v>0</v>
          </cell>
        </row>
        <row r="35">
          <cell r="P35">
            <v>15.899999999999999</v>
          </cell>
          <cell r="Q35">
            <v>9.0299999999999994</v>
          </cell>
          <cell r="R35">
            <v>0</v>
          </cell>
          <cell r="S35">
            <v>15.62</v>
          </cell>
          <cell r="T35">
            <v>16.48</v>
          </cell>
          <cell r="U35">
            <v>7.49</v>
          </cell>
        </row>
        <row r="38">
          <cell r="O38">
            <v>34.120000000000005</v>
          </cell>
          <cell r="P38">
            <v>15.41</v>
          </cell>
          <cell r="Q38">
            <v>16.27</v>
          </cell>
          <cell r="R38">
            <v>10.01</v>
          </cell>
          <cell r="S38">
            <v>14.79</v>
          </cell>
          <cell r="T38">
            <v>14.73</v>
          </cell>
          <cell r="U38">
            <v>12.88</v>
          </cell>
        </row>
        <row r="39">
          <cell r="O39">
            <v>16.240000000000002</v>
          </cell>
          <cell r="P39">
            <v>16.09</v>
          </cell>
          <cell r="Q39">
            <v>8.36</v>
          </cell>
          <cell r="R39">
            <v>7.51</v>
          </cell>
          <cell r="S39">
            <v>15.43</v>
          </cell>
          <cell r="T39">
            <v>21.31</v>
          </cell>
          <cell r="U39">
            <v>11.15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5.37</v>
          </cell>
          <cell r="T41">
            <v>0</v>
          </cell>
          <cell r="U41">
            <v>0</v>
          </cell>
        </row>
        <row r="42">
          <cell r="O42">
            <v>12.79</v>
          </cell>
          <cell r="P42">
            <v>15.13</v>
          </cell>
          <cell r="Q42">
            <v>6.8</v>
          </cell>
          <cell r="R42">
            <v>6.78</v>
          </cell>
          <cell r="S42">
            <v>13.3</v>
          </cell>
          <cell r="T42">
            <v>12.78</v>
          </cell>
          <cell r="U42">
            <v>16.07</v>
          </cell>
        </row>
        <row r="43">
          <cell r="O43">
            <v>6.27</v>
          </cell>
          <cell r="P43">
            <v>4.8499999999999996</v>
          </cell>
          <cell r="Q43">
            <v>12.29</v>
          </cell>
          <cell r="R43">
            <v>5.32</v>
          </cell>
          <cell r="S43">
            <v>8.26</v>
          </cell>
          <cell r="T43">
            <v>16.600000000000001</v>
          </cell>
          <cell r="U43">
            <v>16.77</v>
          </cell>
        </row>
        <row r="44">
          <cell r="O44">
            <v>9.4600000000000009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8">
          <cell r="O48">
            <v>9.1</v>
          </cell>
          <cell r="P48">
            <v>21.99</v>
          </cell>
          <cell r="Q48">
            <v>10.44</v>
          </cell>
          <cell r="R48">
            <v>0</v>
          </cell>
          <cell r="S48">
            <v>0</v>
          </cell>
          <cell r="T48">
            <v>21.35</v>
          </cell>
          <cell r="U48">
            <v>18.75</v>
          </cell>
        </row>
        <row r="49">
          <cell r="O49">
            <v>9.42</v>
          </cell>
          <cell r="P49">
            <v>0</v>
          </cell>
          <cell r="Q49">
            <v>15.120000000000001</v>
          </cell>
          <cell r="R49">
            <v>8.09</v>
          </cell>
          <cell r="S49">
            <v>0</v>
          </cell>
          <cell r="T49">
            <v>10.71</v>
          </cell>
          <cell r="U49">
            <v>9.57</v>
          </cell>
        </row>
        <row r="51">
          <cell r="O51">
            <v>9.08</v>
          </cell>
          <cell r="P51">
            <v>15.27</v>
          </cell>
          <cell r="Q51">
            <v>9.23</v>
          </cell>
          <cell r="R51">
            <v>8.85</v>
          </cell>
          <cell r="S51">
            <v>0</v>
          </cell>
          <cell r="T51">
            <v>19.829999999999998</v>
          </cell>
          <cell r="U51">
            <v>11.76</v>
          </cell>
        </row>
        <row r="52">
          <cell r="O52">
            <v>0</v>
          </cell>
          <cell r="P52">
            <v>15.23</v>
          </cell>
          <cell r="Q52">
            <v>6.12</v>
          </cell>
          <cell r="R52">
            <v>6.72</v>
          </cell>
          <cell r="S52">
            <v>7.75</v>
          </cell>
          <cell r="T52">
            <v>20.54</v>
          </cell>
          <cell r="U52">
            <v>17.39</v>
          </cell>
        </row>
        <row r="53">
          <cell r="O53">
            <v>11.12</v>
          </cell>
          <cell r="P53">
            <v>10.82</v>
          </cell>
          <cell r="Q53">
            <v>11.39</v>
          </cell>
          <cell r="R53">
            <v>0</v>
          </cell>
          <cell r="S53">
            <v>14.62</v>
          </cell>
          <cell r="T53">
            <v>13.27</v>
          </cell>
          <cell r="U53">
            <v>0</v>
          </cell>
        </row>
        <row r="65">
          <cell r="P65">
            <v>4.9000000000000004</v>
          </cell>
          <cell r="Q65">
            <v>4.0600000000000005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P66">
            <v>4.79</v>
          </cell>
          <cell r="Q66">
            <v>4.4000000000000004</v>
          </cell>
          <cell r="R66">
            <v>6.64</v>
          </cell>
          <cell r="S66">
            <v>0</v>
          </cell>
          <cell r="T66">
            <v>5.56</v>
          </cell>
          <cell r="U66">
            <v>2</v>
          </cell>
          <cell r="V66">
            <v>6.7299999999999995</v>
          </cell>
        </row>
        <row r="67">
          <cell r="P67">
            <v>6.4499999999999993</v>
          </cell>
          <cell r="Q67">
            <v>10.3</v>
          </cell>
          <cell r="R67">
            <v>6.2299999999999995</v>
          </cell>
          <cell r="S67">
            <v>2.14</v>
          </cell>
          <cell r="T67">
            <v>11.41</v>
          </cell>
          <cell r="U67">
            <v>9.58</v>
          </cell>
          <cell r="V67">
            <v>6.01</v>
          </cell>
        </row>
        <row r="69">
          <cell r="P69">
            <v>6.9</v>
          </cell>
          <cell r="Q69">
            <v>0</v>
          </cell>
          <cell r="R69">
            <v>6.6800000000000006</v>
          </cell>
          <cell r="S69">
            <v>4.5</v>
          </cell>
          <cell r="T69">
            <v>10.77</v>
          </cell>
          <cell r="U69">
            <v>2.29</v>
          </cell>
          <cell r="V69">
            <v>0</v>
          </cell>
        </row>
        <row r="70">
          <cell r="P70">
            <v>5.17</v>
          </cell>
          <cell r="Q70">
            <v>6.3</v>
          </cell>
          <cell r="R70">
            <v>4.29</v>
          </cell>
          <cell r="S70">
            <v>1.98</v>
          </cell>
          <cell r="T70">
            <v>12.17</v>
          </cell>
          <cell r="U70">
            <v>0</v>
          </cell>
          <cell r="V70">
            <v>5.8100000000000005</v>
          </cell>
        </row>
        <row r="71">
          <cell r="P71">
            <v>5.15</v>
          </cell>
          <cell r="Q71">
            <v>5.2799999999999994</v>
          </cell>
          <cell r="R71">
            <v>4.9499999999999993</v>
          </cell>
          <cell r="S71">
            <v>0</v>
          </cell>
          <cell r="T71">
            <v>7.86</v>
          </cell>
          <cell r="U71">
            <v>6.6400000000000006</v>
          </cell>
          <cell r="V71">
            <v>6.78</v>
          </cell>
        </row>
        <row r="72">
          <cell r="P72">
            <v>9.7100000000000009</v>
          </cell>
          <cell r="Q72">
            <v>6.7099999999999991</v>
          </cell>
          <cell r="R72">
            <v>0</v>
          </cell>
          <cell r="S72">
            <v>0</v>
          </cell>
          <cell r="T72">
            <v>0</v>
          </cell>
          <cell r="U72">
            <v>1.65</v>
          </cell>
          <cell r="V72">
            <v>9.17</v>
          </cell>
        </row>
        <row r="73">
          <cell r="P73">
            <v>4.25</v>
          </cell>
          <cell r="Q73">
            <v>4.33</v>
          </cell>
          <cell r="R73">
            <v>1.53</v>
          </cell>
          <cell r="S73">
            <v>7.84</v>
          </cell>
          <cell r="T73">
            <v>5.32</v>
          </cell>
          <cell r="U73">
            <v>5.53</v>
          </cell>
          <cell r="V73">
            <v>2.2599999999999998</v>
          </cell>
        </row>
        <row r="74">
          <cell r="P74">
            <v>4.7699999999999996</v>
          </cell>
          <cell r="Q74">
            <v>6.08</v>
          </cell>
          <cell r="R74">
            <v>3.98</v>
          </cell>
          <cell r="S74">
            <v>0</v>
          </cell>
          <cell r="T74">
            <v>0</v>
          </cell>
          <cell r="U74">
            <v>6.9499999999999993</v>
          </cell>
          <cell r="V74">
            <v>4.6400000000000006</v>
          </cell>
        </row>
        <row r="75">
          <cell r="P75">
            <v>5.2</v>
          </cell>
          <cell r="Q75">
            <v>5.0299999999999994</v>
          </cell>
          <cell r="R75">
            <v>6.8100000000000005</v>
          </cell>
          <cell r="S75">
            <v>3.95</v>
          </cell>
          <cell r="T75">
            <v>7.37</v>
          </cell>
          <cell r="U75">
            <v>8</v>
          </cell>
          <cell r="V75">
            <v>5.17</v>
          </cell>
        </row>
        <row r="76">
          <cell r="P76">
            <v>6.5299999999999994</v>
          </cell>
          <cell r="Q76">
            <v>5.15</v>
          </cell>
          <cell r="R76">
            <v>8.08</v>
          </cell>
          <cell r="S76">
            <v>4.3099999999999996</v>
          </cell>
          <cell r="T76">
            <v>0</v>
          </cell>
          <cell r="U76">
            <v>8.66</v>
          </cell>
          <cell r="V76">
            <v>6.09</v>
          </cell>
        </row>
        <row r="77">
          <cell r="P77">
            <v>8.01</v>
          </cell>
          <cell r="Q77">
            <v>9.91</v>
          </cell>
          <cell r="R77">
            <v>4.5999999999999996</v>
          </cell>
          <cell r="S77">
            <v>0</v>
          </cell>
          <cell r="T77">
            <v>0</v>
          </cell>
          <cell r="U77">
            <v>4.2200000000000006</v>
          </cell>
          <cell r="V77">
            <v>8.0500000000000007</v>
          </cell>
        </row>
        <row r="78">
          <cell r="P78">
            <v>0</v>
          </cell>
          <cell r="Q78">
            <v>3.44</v>
          </cell>
          <cell r="R78">
            <v>4.9000000000000004</v>
          </cell>
          <cell r="S78">
            <v>5.3900000000000006</v>
          </cell>
          <cell r="T78">
            <v>7.68</v>
          </cell>
          <cell r="U78">
            <v>0</v>
          </cell>
          <cell r="V78">
            <v>1.69</v>
          </cell>
        </row>
        <row r="79">
          <cell r="P79">
            <v>5.74</v>
          </cell>
          <cell r="Q79">
            <v>6.71</v>
          </cell>
          <cell r="R79">
            <v>7.26</v>
          </cell>
          <cell r="S79">
            <v>0</v>
          </cell>
          <cell r="T79">
            <v>7.2</v>
          </cell>
          <cell r="U79">
            <v>5.66</v>
          </cell>
          <cell r="V79">
            <v>7.06</v>
          </cell>
        </row>
        <row r="80">
          <cell r="P80">
            <v>6.29</v>
          </cell>
          <cell r="Q80">
            <v>3.85</v>
          </cell>
          <cell r="R80">
            <v>2.4</v>
          </cell>
          <cell r="S80">
            <v>3.49</v>
          </cell>
          <cell r="T80">
            <v>6.43</v>
          </cell>
          <cell r="U80">
            <v>2.92</v>
          </cell>
          <cell r="V80">
            <v>8.16</v>
          </cell>
        </row>
        <row r="81">
          <cell r="P81">
            <v>7.9399999999999995</v>
          </cell>
          <cell r="Q81">
            <v>9.6399999999999988</v>
          </cell>
          <cell r="R81">
            <v>6.77</v>
          </cell>
          <cell r="S81">
            <v>0</v>
          </cell>
          <cell r="T81">
            <v>10.65</v>
          </cell>
          <cell r="U81">
            <v>4.1500000000000004</v>
          </cell>
          <cell r="V81">
            <v>9.8800000000000008</v>
          </cell>
        </row>
        <row r="82">
          <cell r="P82">
            <v>5.96</v>
          </cell>
          <cell r="Q82">
            <v>8.43</v>
          </cell>
          <cell r="R82">
            <v>6.17</v>
          </cell>
          <cell r="S82">
            <v>0</v>
          </cell>
          <cell r="T82">
            <v>6.65</v>
          </cell>
          <cell r="U82">
            <v>8.2200000000000006</v>
          </cell>
          <cell r="V82">
            <v>6.6</v>
          </cell>
        </row>
        <row r="83">
          <cell r="P83">
            <v>7.23</v>
          </cell>
          <cell r="Q83">
            <v>6.87</v>
          </cell>
          <cell r="R83">
            <v>6.1300000000000008</v>
          </cell>
          <cell r="S83">
            <v>0</v>
          </cell>
          <cell r="T83">
            <v>7.48</v>
          </cell>
          <cell r="U83">
            <v>6.35</v>
          </cell>
          <cell r="V83">
            <v>8.4400000000000013</v>
          </cell>
        </row>
        <row r="84">
          <cell r="P84">
            <v>8.629999999999999</v>
          </cell>
          <cell r="Q84">
            <v>10.34</v>
          </cell>
          <cell r="R84">
            <v>6.9600000000000009</v>
          </cell>
          <cell r="S84">
            <v>0</v>
          </cell>
          <cell r="T84">
            <v>7.24</v>
          </cell>
          <cell r="U84">
            <v>4.4399999999999995</v>
          </cell>
          <cell r="V84">
            <v>9.81</v>
          </cell>
        </row>
        <row r="85">
          <cell r="P85">
            <v>7.41</v>
          </cell>
          <cell r="Q85">
            <v>5.46</v>
          </cell>
          <cell r="R85">
            <v>4.2699999999999996</v>
          </cell>
          <cell r="S85">
            <v>0</v>
          </cell>
          <cell r="T85">
            <v>6.78</v>
          </cell>
          <cell r="U85">
            <v>6.73</v>
          </cell>
          <cell r="V85">
            <v>4.83</v>
          </cell>
        </row>
        <row r="86">
          <cell r="P86">
            <v>5.1899999999999995</v>
          </cell>
          <cell r="Q86">
            <v>6.4700000000000006</v>
          </cell>
          <cell r="R86">
            <v>5.2</v>
          </cell>
          <cell r="S86">
            <v>0</v>
          </cell>
          <cell r="T86">
            <v>5.77</v>
          </cell>
          <cell r="U86">
            <v>7.43</v>
          </cell>
          <cell r="V86">
            <v>6.4599999999999991</v>
          </cell>
        </row>
        <row r="87">
          <cell r="P87">
            <v>4.59</v>
          </cell>
          <cell r="Q87">
            <v>3.3899999999999997</v>
          </cell>
          <cell r="R87">
            <v>4.2200000000000006</v>
          </cell>
          <cell r="S87">
            <v>0</v>
          </cell>
          <cell r="T87">
            <v>4.7</v>
          </cell>
          <cell r="U87">
            <v>5.21</v>
          </cell>
          <cell r="V87">
            <v>7.46</v>
          </cell>
        </row>
        <row r="88">
          <cell r="P88">
            <v>1.73</v>
          </cell>
          <cell r="Q88">
            <v>1.08</v>
          </cell>
          <cell r="R88">
            <v>4.01</v>
          </cell>
          <cell r="S88">
            <v>0</v>
          </cell>
          <cell r="T88">
            <v>4.04</v>
          </cell>
          <cell r="U88">
            <v>3.2800000000000002</v>
          </cell>
          <cell r="V88">
            <v>3.18</v>
          </cell>
        </row>
        <row r="89">
          <cell r="P89">
            <v>8.9499999999999993</v>
          </cell>
          <cell r="Q89">
            <v>9.06</v>
          </cell>
          <cell r="R89">
            <v>4.53</v>
          </cell>
          <cell r="S89">
            <v>0</v>
          </cell>
          <cell r="T89">
            <v>7.7</v>
          </cell>
          <cell r="U89">
            <v>4.84</v>
          </cell>
          <cell r="V89">
            <v>3.77</v>
          </cell>
        </row>
        <row r="90">
          <cell r="P90">
            <v>7.6</v>
          </cell>
          <cell r="Q90">
            <v>5.3800000000000008</v>
          </cell>
          <cell r="R90">
            <v>1.52</v>
          </cell>
          <cell r="S90">
            <v>0</v>
          </cell>
          <cell r="T90">
            <v>5.6</v>
          </cell>
          <cell r="U90">
            <v>9.7099999999999991</v>
          </cell>
          <cell r="V90">
            <v>8.17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P92">
            <v>6.52</v>
          </cell>
          <cell r="S92">
            <v>0</v>
          </cell>
          <cell r="T92">
            <v>7.7</v>
          </cell>
          <cell r="U92">
            <v>8.5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1.45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IAJES Y VOL."/>
      <sheetName val=" VOL. POR POLIG."/>
    </sheetNames>
    <sheetDataSet>
      <sheetData sheetId="0">
        <row r="8">
          <cell r="O8">
            <v>18.78</v>
          </cell>
          <cell r="P8">
            <v>8.15</v>
          </cell>
          <cell r="Q8">
            <v>17.75</v>
          </cell>
          <cell r="R8">
            <v>10.39</v>
          </cell>
          <cell r="S8">
            <v>24.9</v>
          </cell>
          <cell r="T8">
            <v>7.89</v>
          </cell>
          <cell r="U8">
            <v>13.879999999999999</v>
          </cell>
        </row>
        <row r="9">
          <cell r="O9">
            <v>13.08</v>
          </cell>
          <cell r="P9">
            <v>14.98</v>
          </cell>
          <cell r="Q9">
            <v>16.189999999999998</v>
          </cell>
          <cell r="R9">
            <v>13.21</v>
          </cell>
          <cell r="S9">
            <v>13.5</v>
          </cell>
          <cell r="T9">
            <v>16.18</v>
          </cell>
          <cell r="U9">
            <v>15.18</v>
          </cell>
        </row>
        <row r="10">
          <cell r="O10">
            <v>15.21</v>
          </cell>
          <cell r="P10">
            <v>17.8</v>
          </cell>
          <cell r="Q10">
            <v>13.91</v>
          </cell>
          <cell r="R10">
            <v>0</v>
          </cell>
          <cell r="S10">
            <v>19.399999999999999</v>
          </cell>
          <cell r="T10">
            <v>0</v>
          </cell>
          <cell r="U10">
            <v>0</v>
          </cell>
        </row>
        <row r="11">
          <cell r="O11">
            <v>16.920000000000002</v>
          </cell>
          <cell r="P11">
            <v>15.23</v>
          </cell>
          <cell r="Q11">
            <v>16.810000000000002</v>
          </cell>
          <cell r="R11">
            <v>0</v>
          </cell>
          <cell r="S11">
            <v>16.560000000000002</v>
          </cell>
          <cell r="T11">
            <v>18.899999999999999</v>
          </cell>
          <cell r="U11">
            <v>14.35</v>
          </cell>
        </row>
        <row r="12">
          <cell r="O12">
            <v>11.68</v>
          </cell>
          <cell r="P12">
            <v>15.68</v>
          </cell>
          <cell r="Q12">
            <v>15.399999999999999</v>
          </cell>
          <cell r="R12">
            <v>12.38</v>
          </cell>
          <cell r="S12">
            <v>16.68</v>
          </cell>
          <cell r="T12">
            <v>15.78</v>
          </cell>
          <cell r="U12">
            <v>12.48</v>
          </cell>
        </row>
        <row r="13">
          <cell r="O13">
            <v>15.54</v>
          </cell>
          <cell r="P13">
            <v>17.18</v>
          </cell>
          <cell r="Q13">
            <v>17.260000000000002</v>
          </cell>
          <cell r="R13">
            <v>0</v>
          </cell>
          <cell r="S13">
            <v>18.16</v>
          </cell>
          <cell r="T13">
            <v>19.16</v>
          </cell>
          <cell r="U13">
            <v>11.41</v>
          </cell>
        </row>
        <row r="14">
          <cell r="O14">
            <v>14.04</v>
          </cell>
          <cell r="P14">
            <v>17.34</v>
          </cell>
          <cell r="Q14">
            <v>16.84</v>
          </cell>
          <cell r="R14">
            <v>0</v>
          </cell>
          <cell r="S14">
            <v>18.64</v>
          </cell>
          <cell r="T14">
            <v>16.600000000000001</v>
          </cell>
          <cell r="U14">
            <v>15.16</v>
          </cell>
        </row>
        <row r="15">
          <cell r="O15">
            <v>14.420000000000002</v>
          </cell>
          <cell r="P15">
            <v>12.940000000000001</v>
          </cell>
          <cell r="Q15">
            <v>15.420000000000002</v>
          </cell>
          <cell r="R15">
            <v>14.52</v>
          </cell>
          <cell r="S15">
            <v>17.22</v>
          </cell>
          <cell r="T15">
            <v>17.02</v>
          </cell>
          <cell r="U15">
            <v>15.02</v>
          </cell>
        </row>
        <row r="16">
          <cell r="O16">
            <v>13</v>
          </cell>
          <cell r="P16">
            <v>15.6</v>
          </cell>
          <cell r="Q16">
            <v>15.57</v>
          </cell>
          <cell r="R16">
            <v>0</v>
          </cell>
          <cell r="S16">
            <v>0</v>
          </cell>
          <cell r="T16">
            <v>17.420000000000002</v>
          </cell>
          <cell r="U16">
            <v>14.73</v>
          </cell>
        </row>
        <row r="17">
          <cell r="O17">
            <v>14.7</v>
          </cell>
          <cell r="P17">
            <v>16.8</v>
          </cell>
          <cell r="Q17">
            <v>14.25</v>
          </cell>
          <cell r="R17">
            <v>0</v>
          </cell>
          <cell r="S17">
            <v>15.02</v>
          </cell>
          <cell r="T17">
            <v>15.889999999999999</v>
          </cell>
          <cell r="U17">
            <v>17.7</v>
          </cell>
        </row>
        <row r="18">
          <cell r="U18">
            <v>17.18</v>
          </cell>
        </row>
        <row r="19">
          <cell r="O19">
            <v>11.24</v>
          </cell>
          <cell r="P19">
            <v>12.34</v>
          </cell>
          <cell r="Q19">
            <v>11.03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Y19">
            <v>14.18</v>
          </cell>
          <cell r="Z19">
            <v>4.2699999999999996</v>
          </cell>
          <cell r="AA19">
            <v>9.26</v>
          </cell>
          <cell r="AB19">
            <v>9.26</v>
          </cell>
          <cell r="AC19">
            <v>8.25</v>
          </cell>
          <cell r="AD19">
            <v>18.02</v>
          </cell>
        </row>
        <row r="20"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1.43</v>
          </cell>
          <cell r="U20">
            <v>0</v>
          </cell>
        </row>
        <row r="21">
          <cell r="O21">
            <v>24.9</v>
          </cell>
          <cell r="P21">
            <v>9.33</v>
          </cell>
          <cell r="Q21">
            <v>15.309999999999999</v>
          </cell>
          <cell r="R21">
            <v>5.05</v>
          </cell>
          <cell r="S21">
            <v>8.99</v>
          </cell>
          <cell r="T21">
            <v>22.14</v>
          </cell>
          <cell r="U21">
            <v>0</v>
          </cell>
        </row>
        <row r="22">
          <cell r="O22">
            <v>10.61</v>
          </cell>
          <cell r="P22">
            <v>11.08</v>
          </cell>
          <cell r="Q22">
            <v>10.210000000000001</v>
          </cell>
          <cell r="S22">
            <v>18.439999999999998</v>
          </cell>
          <cell r="T22">
            <v>8.8000000000000007</v>
          </cell>
          <cell r="U22">
            <v>0</v>
          </cell>
        </row>
        <row r="23">
          <cell r="O23">
            <v>17.170000000000002</v>
          </cell>
          <cell r="P23">
            <v>11.45</v>
          </cell>
          <cell r="Q23">
            <v>0</v>
          </cell>
          <cell r="R23">
            <v>11.89</v>
          </cell>
          <cell r="S23">
            <v>20.170000000000002</v>
          </cell>
          <cell r="T23">
            <v>22</v>
          </cell>
          <cell r="U23">
            <v>8.42</v>
          </cell>
        </row>
        <row r="24">
          <cell r="O24">
            <v>16.45</v>
          </cell>
          <cell r="P24">
            <v>13.57</v>
          </cell>
          <cell r="Q24">
            <v>9.51</v>
          </cell>
          <cell r="R24">
            <v>9.07</v>
          </cell>
          <cell r="S24">
            <v>0</v>
          </cell>
          <cell r="T24">
            <v>11.26</v>
          </cell>
          <cell r="U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7">
          <cell r="O27">
            <v>8.6999999999999993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21.78</v>
          </cell>
        </row>
        <row r="28"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U31">
            <v>0</v>
          </cell>
        </row>
        <row r="32">
          <cell r="O32">
            <v>21.380000000000003</v>
          </cell>
          <cell r="P32">
            <v>13.34</v>
          </cell>
          <cell r="Q32">
            <v>17.54</v>
          </cell>
          <cell r="R32">
            <v>10.82</v>
          </cell>
          <cell r="S32">
            <v>21.89</v>
          </cell>
          <cell r="T32">
            <v>20.440000000000001</v>
          </cell>
          <cell r="U32">
            <v>18.829999999999998</v>
          </cell>
        </row>
        <row r="33">
          <cell r="O33">
            <v>0</v>
          </cell>
          <cell r="P33">
            <v>0</v>
          </cell>
          <cell r="Q33">
            <v>9.1999999999999993</v>
          </cell>
          <cell r="R33">
            <v>0</v>
          </cell>
          <cell r="S33">
            <v>14.48</v>
          </cell>
          <cell r="T33">
            <v>6.95</v>
          </cell>
          <cell r="U33">
            <v>0</v>
          </cell>
        </row>
        <row r="34">
          <cell r="U34">
            <v>13.16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22.979999999999997</v>
          </cell>
          <cell r="U35">
            <v>17.18</v>
          </cell>
        </row>
        <row r="37">
          <cell r="Q37">
            <v>6.09</v>
          </cell>
          <cell r="U37">
            <v>15.200000000000001</v>
          </cell>
        </row>
        <row r="38">
          <cell r="O38">
            <v>6.12</v>
          </cell>
          <cell r="P38">
            <v>11.1</v>
          </cell>
          <cell r="Q38">
            <v>24.38</v>
          </cell>
          <cell r="R38">
            <v>0</v>
          </cell>
          <cell r="S38">
            <v>6.85</v>
          </cell>
          <cell r="T38">
            <v>24.020000000000003</v>
          </cell>
          <cell r="U38">
            <v>14.85</v>
          </cell>
        </row>
        <row r="39">
          <cell r="O39">
            <v>9.24</v>
          </cell>
          <cell r="P39">
            <v>12.17</v>
          </cell>
          <cell r="Q39">
            <v>11.75</v>
          </cell>
          <cell r="S39">
            <v>12.54</v>
          </cell>
          <cell r="T39">
            <v>14.700000000000001</v>
          </cell>
          <cell r="U39">
            <v>11</v>
          </cell>
        </row>
        <row r="41">
          <cell r="O41">
            <v>8.6300000000000008</v>
          </cell>
          <cell r="P41">
            <v>11.39</v>
          </cell>
          <cell r="Q41">
            <v>10.07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O42">
            <v>19.02</v>
          </cell>
          <cell r="P42">
            <v>14.82</v>
          </cell>
          <cell r="Q42">
            <v>15.55</v>
          </cell>
          <cell r="R42">
            <v>9.36</v>
          </cell>
          <cell r="S42">
            <v>19.899999999999999</v>
          </cell>
          <cell r="T42">
            <v>19.869999999999997</v>
          </cell>
          <cell r="U42">
            <v>14.81</v>
          </cell>
        </row>
        <row r="43">
          <cell r="O43">
            <v>12.51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U46">
            <v>6.98</v>
          </cell>
        </row>
        <row r="48">
          <cell r="O48">
            <v>0</v>
          </cell>
          <cell r="P48">
            <v>9.19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O49">
            <v>7.56</v>
          </cell>
          <cell r="P49">
            <v>0</v>
          </cell>
          <cell r="Q49">
            <v>0</v>
          </cell>
          <cell r="R49">
            <v>0</v>
          </cell>
          <cell r="S49">
            <v>17.099999999999998</v>
          </cell>
          <cell r="T49">
            <v>9.9600000000000009</v>
          </cell>
          <cell r="U49">
            <v>8.8699999999999992</v>
          </cell>
        </row>
        <row r="51">
          <cell r="O51">
            <v>22.8</v>
          </cell>
          <cell r="P51">
            <v>10.93</v>
          </cell>
          <cell r="Q51">
            <v>12.88</v>
          </cell>
          <cell r="S51">
            <v>17.12</v>
          </cell>
          <cell r="T51">
            <v>18.27</v>
          </cell>
          <cell r="U51">
            <v>18.11</v>
          </cell>
        </row>
        <row r="52">
          <cell r="O52">
            <v>6.29</v>
          </cell>
          <cell r="P52">
            <v>0</v>
          </cell>
          <cell r="Q52">
            <v>6.96</v>
          </cell>
          <cell r="R52">
            <v>13.379999999999999</v>
          </cell>
          <cell r="S52">
            <v>6.32</v>
          </cell>
          <cell r="T52">
            <v>8.0500000000000007</v>
          </cell>
          <cell r="U52">
            <v>17.740000000000002</v>
          </cell>
        </row>
        <row r="53"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6.63</v>
          </cell>
          <cell r="T53">
            <v>22.689999999999998</v>
          </cell>
          <cell r="U53">
            <v>17.509999999999998</v>
          </cell>
        </row>
        <row r="65">
          <cell r="P65">
            <v>5.87</v>
          </cell>
          <cell r="Q65">
            <v>7.58</v>
          </cell>
          <cell r="R65">
            <v>3.95</v>
          </cell>
          <cell r="S65">
            <v>3.95</v>
          </cell>
          <cell r="T65">
            <v>4.4000000000000004</v>
          </cell>
          <cell r="U65">
            <v>3.8999999999999995</v>
          </cell>
          <cell r="V65">
            <v>5.76</v>
          </cell>
        </row>
        <row r="66">
          <cell r="P66">
            <v>4.83</v>
          </cell>
          <cell r="Q66">
            <v>2.5099999999999998</v>
          </cell>
          <cell r="R66">
            <v>4.8499999999999996</v>
          </cell>
          <cell r="S66">
            <v>4.8499999999999996</v>
          </cell>
          <cell r="T66">
            <v>6.7200000000000006</v>
          </cell>
          <cell r="U66">
            <v>4.83</v>
          </cell>
          <cell r="V66">
            <v>5.67</v>
          </cell>
        </row>
        <row r="67">
          <cell r="P67">
            <v>10.99</v>
          </cell>
          <cell r="Q67">
            <v>9.98</v>
          </cell>
          <cell r="R67">
            <v>8.57</v>
          </cell>
          <cell r="S67">
            <v>8.57</v>
          </cell>
          <cell r="T67">
            <v>8.18</v>
          </cell>
          <cell r="U67">
            <v>9.23</v>
          </cell>
          <cell r="V67">
            <v>11.530000000000001</v>
          </cell>
        </row>
        <row r="69">
          <cell r="P69">
            <v>6.4799999999999986</v>
          </cell>
          <cell r="Q69">
            <v>7.34</v>
          </cell>
          <cell r="R69">
            <v>7.7799999999999994</v>
          </cell>
          <cell r="S69">
            <v>7.7799999999999994</v>
          </cell>
          <cell r="T69">
            <v>9.76</v>
          </cell>
          <cell r="U69">
            <v>9.4499999999999993</v>
          </cell>
          <cell r="V69">
            <v>5.01</v>
          </cell>
        </row>
        <row r="70">
          <cell r="P70">
            <v>4.9399999999999995</v>
          </cell>
          <cell r="Q70">
            <v>7.7100000000000009</v>
          </cell>
          <cell r="R70">
            <v>4.6899999999999995</v>
          </cell>
          <cell r="S70">
            <v>4.6899999999999995</v>
          </cell>
          <cell r="T70">
            <v>7.49</v>
          </cell>
          <cell r="U70">
            <v>5.37</v>
          </cell>
          <cell r="V70">
            <v>4.66</v>
          </cell>
        </row>
        <row r="71">
          <cell r="P71">
            <v>4.9600000000000009</v>
          </cell>
          <cell r="Q71">
            <v>4.99</v>
          </cell>
          <cell r="R71">
            <v>5.82</v>
          </cell>
          <cell r="S71">
            <v>5.82</v>
          </cell>
          <cell r="T71">
            <v>6.68</v>
          </cell>
          <cell r="U71">
            <v>6.28</v>
          </cell>
          <cell r="V71">
            <v>6.29</v>
          </cell>
        </row>
        <row r="72">
          <cell r="P72">
            <v>2.0099999999999998</v>
          </cell>
          <cell r="Q72">
            <v>10.379999999999999</v>
          </cell>
          <cell r="R72">
            <v>5.58</v>
          </cell>
          <cell r="T72">
            <v>8.42</v>
          </cell>
          <cell r="U72">
            <v>9.42</v>
          </cell>
          <cell r="V72">
            <v>5.22</v>
          </cell>
        </row>
        <row r="73">
          <cell r="P73">
            <v>5.22</v>
          </cell>
          <cell r="Q73">
            <v>6.56</v>
          </cell>
          <cell r="R73">
            <v>4.25</v>
          </cell>
          <cell r="S73">
            <v>4.25</v>
          </cell>
          <cell r="T73">
            <v>2.46</v>
          </cell>
          <cell r="U73">
            <v>6.9499999999999993</v>
          </cell>
          <cell r="V73">
            <v>5.76</v>
          </cell>
        </row>
        <row r="74">
          <cell r="P74">
            <v>5.51</v>
          </cell>
          <cell r="Q74">
            <v>4.33</v>
          </cell>
          <cell r="R74">
            <v>4.0600000000000005</v>
          </cell>
          <cell r="S74">
            <v>4.0600000000000005</v>
          </cell>
          <cell r="T74">
            <v>4.6399999999999997</v>
          </cell>
          <cell r="U74">
            <v>6.24</v>
          </cell>
          <cell r="V74">
            <v>6.38</v>
          </cell>
        </row>
        <row r="75">
          <cell r="P75">
            <v>5.4499999999999993</v>
          </cell>
          <cell r="Q75">
            <v>5.43</v>
          </cell>
          <cell r="R75">
            <v>7.58</v>
          </cell>
          <cell r="S75">
            <v>7.58</v>
          </cell>
          <cell r="T75">
            <v>8</v>
          </cell>
          <cell r="U75">
            <v>7.6400000000000006</v>
          </cell>
          <cell r="V75">
            <v>8.7099999999999991</v>
          </cell>
        </row>
        <row r="76"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5.0199999999999996</v>
          </cell>
        </row>
        <row r="77">
          <cell r="P77">
            <v>6.04</v>
          </cell>
          <cell r="Q77">
            <v>6.15</v>
          </cell>
          <cell r="R77">
            <v>5.18</v>
          </cell>
          <cell r="S77">
            <v>5.18</v>
          </cell>
          <cell r="T77">
            <v>12.02</v>
          </cell>
          <cell r="U77">
            <v>8.74</v>
          </cell>
          <cell r="V77">
            <v>0</v>
          </cell>
        </row>
        <row r="78">
          <cell r="P78">
            <v>5.0999999999999996</v>
          </cell>
          <cell r="Q78">
            <v>7.2200000000000006</v>
          </cell>
          <cell r="R78">
            <v>1.75</v>
          </cell>
          <cell r="S78">
            <v>1.75</v>
          </cell>
          <cell r="T78">
            <v>0</v>
          </cell>
          <cell r="U78">
            <v>0</v>
          </cell>
          <cell r="V78">
            <v>0</v>
          </cell>
        </row>
        <row r="79">
          <cell r="P79">
            <v>3.5700000000000003</v>
          </cell>
          <cell r="Q79">
            <v>7.3500000000000005</v>
          </cell>
          <cell r="R79">
            <v>5.12</v>
          </cell>
          <cell r="S79">
            <v>5.12</v>
          </cell>
          <cell r="T79">
            <v>6.92</v>
          </cell>
          <cell r="U79">
            <v>4.3600000000000003</v>
          </cell>
          <cell r="V79">
            <v>7.2999999999999989</v>
          </cell>
        </row>
        <row r="80">
          <cell r="P80">
            <v>0</v>
          </cell>
          <cell r="Q80">
            <v>8.48</v>
          </cell>
          <cell r="R80">
            <v>15.81</v>
          </cell>
          <cell r="S80">
            <v>8.879999999999999</v>
          </cell>
          <cell r="T80">
            <v>0</v>
          </cell>
          <cell r="U80">
            <v>8.91</v>
          </cell>
          <cell r="V80">
            <v>5.2899999999999991</v>
          </cell>
        </row>
        <row r="81">
          <cell r="P81">
            <v>8.82</v>
          </cell>
          <cell r="Q81">
            <v>6.6700000000000008</v>
          </cell>
          <cell r="R81">
            <v>4.17</v>
          </cell>
          <cell r="T81">
            <v>6.42</v>
          </cell>
          <cell r="U81">
            <v>9.0500000000000007</v>
          </cell>
          <cell r="V81">
            <v>5.94</v>
          </cell>
        </row>
        <row r="82">
          <cell r="P82">
            <v>3.67</v>
          </cell>
          <cell r="Q82">
            <v>2.4300000000000002</v>
          </cell>
          <cell r="R82">
            <v>4.2299999999999995</v>
          </cell>
          <cell r="T82">
            <v>9.08</v>
          </cell>
          <cell r="U82">
            <v>6.7500000000000009</v>
          </cell>
          <cell r="V82">
            <v>7.61</v>
          </cell>
        </row>
        <row r="83">
          <cell r="P83">
            <v>6.8100000000000005</v>
          </cell>
          <cell r="Q83">
            <v>8.8099999999999987</v>
          </cell>
          <cell r="R83">
            <v>2.78</v>
          </cell>
          <cell r="S83">
            <v>2.78</v>
          </cell>
          <cell r="T83">
            <v>7.34</v>
          </cell>
          <cell r="U83">
            <v>6.36</v>
          </cell>
          <cell r="V83">
            <v>6.7700000000000005</v>
          </cell>
        </row>
        <row r="84">
          <cell r="P84">
            <v>6.18</v>
          </cell>
          <cell r="Q84">
            <v>7.2400000000000011</v>
          </cell>
          <cell r="R84">
            <v>6.83</v>
          </cell>
          <cell r="S84">
            <v>6.83</v>
          </cell>
          <cell r="T84">
            <v>7</v>
          </cell>
          <cell r="U84">
            <v>7.87</v>
          </cell>
          <cell r="V84">
            <v>6.4399999999999995</v>
          </cell>
        </row>
        <row r="85">
          <cell r="P85">
            <v>0</v>
          </cell>
          <cell r="Q85">
            <v>0</v>
          </cell>
          <cell r="R85">
            <v>4.16</v>
          </cell>
          <cell r="S85">
            <v>4.21</v>
          </cell>
          <cell r="T85">
            <v>4.3000000000000007</v>
          </cell>
          <cell r="U85">
            <v>5.34</v>
          </cell>
          <cell r="V85">
            <v>3.86</v>
          </cell>
        </row>
        <row r="86">
          <cell r="P86">
            <v>7.93</v>
          </cell>
          <cell r="Q86">
            <v>4.8599999999999994</v>
          </cell>
          <cell r="R86">
            <v>3.9299999999999997</v>
          </cell>
          <cell r="S86">
            <v>3.9299999999999997</v>
          </cell>
          <cell r="T86">
            <v>8.3699999999999992</v>
          </cell>
          <cell r="U86">
            <v>4.21</v>
          </cell>
          <cell r="V86">
            <v>5.84</v>
          </cell>
        </row>
        <row r="87">
          <cell r="P87">
            <v>12.760000000000002</v>
          </cell>
          <cell r="Q87">
            <v>5.16</v>
          </cell>
          <cell r="R87">
            <v>3.2600000000000002</v>
          </cell>
          <cell r="S87">
            <v>3.2600000000000002</v>
          </cell>
          <cell r="T87">
            <v>6.7100000000000009</v>
          </cell>
          <cell r="U87">
            <v>6.0200000000000005</v>
          </cell>
          <cell r="V87">
            <v>5.0600000000000005</v>
          </cell>
        </row>
        <row r="88">
          <cell r="P88">
            <v>1.64</v>
          </cell>
          <cell r="Q88">
            <v>3.57</v>
          </cell>
          <cell r="R88">
            <v>3.87</v>
          </cell>
          <cell r="T88">
            <v>6.9799999999999995</v>
          </cell>
          <cell r="U88">
            <v>3.5599999999999996</v>
          </cell>
          <cell r="V88">
            <v>3.6500000000000004</v>
          </cell>
        </row>
        <row r="89">
          <cell r="P89">
            <v>7.01</v>
          </cell>
          <cell r="Q89">
            <v>4.8499999999999996</v>
          </cell>
          <cell r="R89">
            <v>5.9499999999999993</v>
          </cell>
          <cell r="T89">
            <v>8.07</v>
          </cell>
          <cell r="U89">
            <v>4.21</v>
          </cell>
          <cell r="V89">
            <v>2.34</v>
          </cell>
        </row>
        <row r="90">
          <cell r="P90">
            <v>1.9</v>
          </cell>
          <cell r="Q90">
            <v>3.59</v>
          </cell>
          <cell r="R90">
            <v>4.6999999999999993</v>
          </cell>
          <cell r="S90">
            <v>4.6999999999999993</v>
          </cell>
          <cell r="T90">
            <v>6.78</v>
          </cell>
          <cell r="U90">
            <v>4.7200000000000006</v>
          </cell>
          <cell r="V90">
            <v>8.3099999999999987</v>
          </cell>
        </row>
        <row r="91"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P92">
            <v>4.5999999999999996</v>
          </cell>
          <cell r="Q92">
            <v>2.0099999999999998</v>
          </cell>
          <cell r="T92">
            <v>6.75</v>
          </cell>
          <cell r="U92">
            <v>6.54</v>
          </cell>
          <cell r="V92">
            <v>4.3499999999999996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I29"/>
  <sheetViews>
    <sheetView workbookViewId="0">
      <selection activeCell="B17" sqref="B17"/>
    </sheetView>
  </sheetViews>
  <sheetFormatPr baseColWidth="10" defaultRowHeight="15" x14ac:dyDescent="0.25"/>
  <cols>
    <col min="2" max="2" width="8.42578125" customWidth="1"/>
    <col min="3" max="3" width="10.28515625" customWidth="1"/>
    <col min="4" max="4" width="8.7109375" customWidth="1"/>
    <col min="5" max="5" width="7.85546875" customWidth="1"/>
    <col min="6" max="6" width="8.140625" customWidth="1"/>
    <col min="7" max="7" width="7.7109375" customWidth="1"/>
    <col min="8" max="8" width="7.140625" customWidth="1"/>
    <col min="9" max="9" width="14.7109375" customWidth="1"/>
  </cols>
  <sheetData>
    <row r="2" spans="1:9" ht="15.75" thickBot="1" x14ac:dyDescent="0.3"/>
    <row r="3" spans="1:9" ht="19.5" thickBot="1" x14ac:dyDescent="0.45">
      <c r="A3" s="13"/>
      <c r="B3" s="47" t="s">
        <v>26</v>
      </c>
      <c r="C3" s="48"/>
      <c r="D3" s="48"/>
      <c r="E3" s="48"/>
      <c r="F3" s="48"/>
      <c r="G3" s="48"/>
      <c r="H3" s="49"/>
      <c r="I3" s="13"/>
    </row>
    <row r="5" spans="1:9" ht="15.75" thickBot="1" x14ac:dyDescent="0.3"/>
    <row r="6" spans="1:9" ht="42.75" customHeight="1" thickBot="1" x14ac:dyDescent="0.3">
      <c r="A6" s="22" t="s">
        <v>0</v>
      </c>
      <c r="B6" s="23" t="s">
        <v>43</v>
      </c>
      <c r="C6" s="23" t="s">
        <v>44</v>
      </c>
      <c r="D6" s="23" t="s">
        <v>45</v>
      </c>
      <c r="E6" s="23" t="s">
        <v>46</v>
      </c>
      <c r="F6" s="24" t="s">
        <v>47</v>
      </c>
      <c r="G6" s="24" t="s">
        <v>48</v>
      </c>
      <c r="H6" s="24" t="s">
        <v>49</v>
      </c>
      <c r="I6" s="25" t="s">
        <v>8</v>
      </c>
    </row>
    <row r="7" spans="1:9" ht="16.5" thickBot="1" x14ac:dyDescent="0.3">
      <c r="A7" s="1" t="s">
        <v>9</v>
      </c>
      <c r="B7" s="2">
        <f>+'[1] VIAJES Y VOL.'!N16+'[1] VIAJES Y VOL.'!N12+'[1] VIAJES Y VOL.'!N9+'[1] VIAJES Y VOL.'!N14+'[1] VIAJES Y VOL.'!N13+'[1] VIAJES Y VOL.'!O84+'[1] VIAJES Y VOL.'!O74+'[1] VIAJES Y VOL.'!O77+'[1] VIAJES Y VOL.'!O74</f>
        <v>53.279999999999994</v>
      </c>
      <c r="C7" s="14">
        <f>+'[1] VIAJES Y VOL.'!O12+'[1] VIAJES Y VOL.'!N13+'[1] VIAJES Y VOL.'!O16+'[1] VIAJES Y VOL.'!O9+'[1] VIAJES Y VOL.'!O14+'[1] VIAJES Y VOL.'!P77+'[1] VIAJES Y VOL.'!P74+'[1] VIAJES Y VOL.'!P84+'[1] VIAJES Y VOL.'!P72</f>
        <v>78.179999999999993</v>
      </c>
      <c r="D7" s="14">
        <f>+'[1] VIAJES Y VOL.'!P16+'[1] VIAJES Y VOL.'!P12+'[1] VIAJES Y VOL.'!P9+'[1] VIAJES Y VOL.'!P14+'[1] VIAJES Y VOL.'!P13+'[1] VIAJES Y VOL.'!Q84+'[1] VIAJES Y VOL.'!Q74+'[1] VIAJES Y VOL.'!Q77+'[1] VIAJES Y VOL.'!Q89</f>
        <v>106.10000000000001</v>
      </c>
      <c r="E7" s="14">
        <f>+'[1] VIAJES Y VOL.'!Q16+'[1] VIAJES Y VOL.'!Q12+'[1] VIAJES Y VOL.'!Q9+'[1] VIAJES Y VOL.'!Q14+'[1] VIAJES Y VOL.'!Q13+'[1] VIAJES Y VOL.'!R84+'[1] VIAJES Y VOL.'!R74+'[1] VIAJES Y VOL.'!R77+'[1] VIAJES Y VOL.'!R89</f>
        <v>0</v>
      </c>
      <c r="F7" s="14">
        <f>+'[1] VIAJES Y VOL.'!R16+'[1] VIAJES Y VOL.'!R12+'[1] VIAJES Y VOL.'!R9+'[1] VIAJES Y VOL.'!R14+'[1] VIAJES Y VOL.'!R13+'[1] VIAJES Y VOL.'!S84+'[1] VIAJES Y VOL.'!S74+'[1] VIAJES Y VOL.'!S77+'[1] VIAJES Y VOL.'!S89</f>
        <v>0</v>
      </c>
      <c r="G7" s="14">
        <f>+'[1] VIAJES Y VOL.'!S16+'[1] VIAJES Y VOL.'!S12+'[1] VIAJES Y VOL.'!S9+'[1] VIAJES Y VOL.'!S14+'[1] VIAJES Y VOL.'!S13+'[1] VIAJES Y VOL.'!T84+'[1] VIAJES Y VOL.'!T74+'[1] VIAJES Y VOL.'!T77+'[1] VIAJES Y VOL.'!T89</f>
        <v>0</v>
      </c>
      <c r="H7" s="15">
        <f>+'[1] VIAJES Y VOL.'!T16+'[1] VIAJES Y VOL.'!T12+'[1] VIAJES Y VOL.'!T9+'[1] VIAJES Y VOL.'!T14+'[1] VIAJES Y VOL.'!T13+'[1] VIAJES Y VOL.'!U84+'[1] VIAJES Y VOL.'!U74+'[1] VIAJES Y VOL.'!U77+'[1] VIAJES Y VOL.'!U89</f>
        <v>0</v>
      </c>
      <c r="I7" s="3">
        <f>SUM(B7:H7)</f>
        <v>237.56</v>
      </c>
    </row>
    <row r="8" spans="1:9" ht="16.5" thickBot="1" x14ac:dyDescent="0.3">
      <c r="A8" s="1" t="s">
        <v>10</v>
      </c>
      <c r="B8" s="4">
        <f>+'[1] VIAJES Y VOL.'!N8+'[1] VIAJES Y VOL.'!N10+'[1] VIAJES Y VOL.'!N11+'[1] VIAJES Y VOL.'!N15+'[1] VIAJES Y VOL.'!N17+'[1] VIAJES Y VOL.'!O69+'[1] VIAJES Y VOL.'!O75+'[1] VIAJES Y VOL.'!O83+'[1] VIAJES Y VOL.'!O95</f>
        <v>52.120000000000005</v>
      </c>
      <c r="C8" s="16">
        <f>+'[1] VIAJES Y VOL.'!O15+'[1] VIAJES Y VOL.'!O10+'[1] VIAJES Y VOL.'!O8+'[1] VIAJES Y VOL.'!O11+'[1] VIAJES Y VOL.'!O17+'[1] VIAJES Y VOL.'!P83+'[1] VIAJES Y VOL.'!P69+'[1] VIAJES Y VOL.'!P75</f>
        <v>105.30000000000001</v>
      </c>
      <c r="D8" s="16">
        <f>+'[1] VIAJES Y VOL.'!P8+'[1] VIAJES Y VOL.'!P10+'[1] VIAJES Y VOL.'!P11+'[1] VIAJES Y VOL.'!P15+'[1] VIAJES Y VOL.'!P17+'[1] VIAJES Y VOL.'!Q69+'[1] VIAJES Y VOL.'!Q75+'[1] VIAJES Y VOL.'!Q83+'[1] VIAJES Y VOL.'!Q95</f>
        <v>98.72</v>
      </c>
      <c r="E8" s="16">
        <f>+'[1] VIAJES Y VOL.'!Q8+'[1] VIAJES Y VOL.'!Q10+'[1] VIAJES Y VOL.'!Q11+'[1] VIAJES Y VOL.'!Q15+'[1] VIAJES Y VOL.'!Q17+'[1] VIAJES Y VOL.'!R69+'[1] VIAJES Y VOL.'!R75+'[1] VIAJES Y VOL.'!R83+'[1] VIAJES Y VOL.'!R95</f>
        <v>0</v>
      </c>
      <c r="F8" s="16">
        <f>+'[1] VIAJES Y VOL.'!R8+'[1] VIAJES Y VOL.'!R10+'[1] VIAJES Y VOL.'!R11+'[1] VIAJES Y VOL.'!R15+'[1] VIAJES Y VOL.'!R17+'[1] VIAJES Y VOL.'!S69+'[1] VIAJES Y VOL.'!S75+'[1] VIAJES Y VOL.'!S83+'[1] VIAJES Y VOL.'!S95</f>
        <v>0</v>
      </c>
      <c r="G8" s="16">
        <f>+'[1] VIAJES Y VOL.'!S8+'[1] VIAJES Y VOL.'!S10+'[1] VIAJES Y VOL.'!S11+'[1] VIAJES Y VOL.'!S15+'[1] VIAJES Y VOL.'!S17+'[1] VIAJES Y VOL.'!T69+'[1] VIAJES Y VOL.'!T75+'[1] VIAJES Y VOL.'!T83+'[1] VIAJES Y VOL.'!T95</f>
        <v>0</v>
      </c>
      <c r="H8" s="17">
        <f>+'[1] VIAJES Y VOL.'!T8+'[1] VIAJES Y VOL.'!T10+'[1] VIAJES Y VOL.'!T11+'[1] VIAJES Y VOL.'!T15+'[1] VIAJES Y VOL.'!T17+'[1] VIAJES Y VOL.'!U69+'[1] VIAJES Y VOL.'!U75+'[1] VIAJES Y VOL.'!U83+'[1] VIAJES Y VOL.'!U95</f>
        <v>0</v>
      </c>
      <c r="I8" s="3">
        <f t="shared" ref="I8:I15" si="0">SUM(B8:H8)</f>
        <v>256.14</v>
      </c>
    </row>
    <row r="9" spans="1:9" ht="16.5" thickBot="1" x14ac:dyDescent="0.3">
      <c r="A9" s="1" t="s">
        <v>11</v>
      </c>
      <c r="B9" s="4">
        <f>+'[1] VIAJES Y VOL.'!N19+'[1] VIAJES Y VOL.'!N28+'[1] VIAJES Y VOL.'!N21+'[1] VIAJES Y VOL.'!N25+'[1] VIAJES Y VOL.'!O79+'[1] VIAJES Y VOL.'!O73+'[1] VIAJES Y VOL.'!O70+'[1] VIAJES Y VOL.'!O82</f>
        <v>73.649999999999991</v>
      </c>
      <c r="C9" s="16">
        <f>+'[1] VIAJES Y VOL.'!O19+'[1] VIAJES Y VOL.'!O21+'[1] VIAJES Y VOL.'!O28+'[1] VIAJES Y VOL.'!O32+'[1] VIAJES Y VOL.'!P79+'[1] VIAJES Y VOL.'!P73+'[1] VIAJES Y VOL.'!P70+'[1] VIAJES Y VOL.'!P82</f>
        <v>45.99</v>
      </c>
      <c r="D9" s="16">
        <f>+'[1] VIAJES Y VOL.'!P19+'[1] VIAJES Y VOL.'!P28+'[1] VIAJES Y VOL.'!P21+'[1] VIAJES Y VOL.'!P25+'[1] VIAJES Y VOL.'!Q79+'[1] VIAJES Y VOL.'!Q73+'[1] VIAJES Y VOL.'!Q70+'[1] VIAJES Y VOL.'!Q82</f>
        <v>54.389999999999993</v>
      </c>
      <c r="E9" s="16">
        <f>+'[1] VIAJES Y VOL.'!Q19+'[1] VIAJES Y VOL.'!Q28+'[1] VIAJES Y VOL.'!Q21+'[1] VIAJES Y VOL.'!Q25+'[1] VIAJES Y VOL.'!R79+'[1] VIAJES Y VOL.'!R73+'[1] VIAJES Y VOL.'!R70+'[1] VIAJES Y VOL.'!R82</f>
        <v>0</v>
      </c>
      <c r="F9" s="16">
        <f>+'[1] VIAJES Y VOL.'!R19+'[1] VIAJES Y VOL.'!R28+'[1] VIAJES Y VOL.'!R21+'[1] VIAJES Y VOL.'!R25+'[1] VIAJES Y VOL.'!S79+'[1] VIAJES Y VOL.'!S73+'[1] VIAJES Y VOL.'!S70+'[1] VIAJES Y VOL.'!S82</f>
        <v>0</v>
      </c>
      <c r="G9" s="16">
        <f>+'[1] VIAJES Y VOL.'!S19+'[1] VIAJES Y VOL.'!S28+'[1] VIAJES Y VOL.'!S21+'[1] VIAJES Y VOL.'!S25+'[1] VIAJES Y VOL.'!T79+'[1] VIAJES Y VOL.'!T73+'[1] VIAJES Y VOL.'!T70+'[1] VIAJES Y VOL.'!T82</f>
        <v>0</v>
      </c>
      <c r="H9" s="17">
        <f>+'[1] VIAJES Y VOL.'!T19+'[1] VIAJES Y VOL.'!T28+'[1] VIAJES Y VOL.'!T21+'[1] VIAJES Y VOL.'!T25+'[1] VIAJES Y VOL.'!U79+'[1] VIAJES Y VOL.'!U73+'[1] VIAJES Y VOL.'!U70+'[1] VIAJES Y VOL.'!U82</f>
        <v>0</v>
      </c>
      <c r="I9" s="3">
        <f t="shared" si="0"/>
        <v>174.02999999999997</v>
      </c>
    </row>
    <row r="10" spans="1:9" ht="16.5" thickBot="1" x14ac:dyDescent="0.3">
      <c r="A10" s="1" t="s">
        <v>12</v>
      </c>
      <c r="B10" s="4">
        <f>+'[1] VIAJES Y VOL.'!N55+'[1] VIAJES Y VOL.'!N42+'[1] VIAJES Y VOL.'!O72+'[1] VIAJES Y VOL.'!O76+'[1] VIAJES Y VOL.'!O93</f>
        <v>11.58</v>
      </c>
      <c r="C10" s="16">
        <f>+'[1] VIAJES Y VOL.'!O43+'[1] VIAJES Y VOL.'!O55+'[1] VIAJES Y VOL.'!O24+'[1] VIAJES Y VOL.'!P76+'[1] VIAJES Y VOL.'!P86+'[1] VIAJES Y VOL.'!P93+'[1] VIAJES Y VOL.'!P92</f>
        <v>30.690000000000005</v>
      </c>
      <c r="D10" s="16">
        <f>+'[1] VIAJES Y VOL.'!P55+'[1] VIAJES Y VOL.'!P42+'[1] VIAJES Y VOL.'!Q72+'[1] VIAJES Y VOL.'!Q76+'[1] VIAJES Y VOL.'!Q93</f>
        <v>30.27</v>
      </c>
      <c r="E10" s="16">
        <f>+'[1] VIAJES Y VOL.'!Q55+'[1] VIAJES Y VOL.'!Q42+'[1] VIAJES Y VOL.'!R72+'[1] VIAJES Y VOL.'!R76+'[1] VIAJES Y VOL.'!R93</f>
        <v>0</v>
      </c>
      <c r="F10" s="16">
        <f>+'[1] VIAJES Y VOL.'!R55+'[1] VIAJES Y VOL.'!R42+'[1] VIAJES Y VOL.'!S72+'[1] VIAJES Y VOL.'!S76+'[1] VIAJES Y VOL.'!S93</f>
        <v>0</v>
      </c>
      <c r="G10" s="16">
        <f>+'[1] VIAJES Y VOL.'!S55+'[1] VIAJES Y VOL.'!S42+'[1] VIAJES Y VOL.'!T72+'[1] VIAJES Y VOL.'!T76+'[1] VIAJES Y VOL.'!T93</f>
        <v>0</v>
      </c>
      <c r="H10" s="17">
        <f>+'[1] VIAJES Y VOL.'!T55+'[1] VIAJES Y VOL.'!T42+'[1] VIAJES Y VOL.'!U72+'[1] VIAJES Y VOL.'!U76+'[1] VIAJES Y VOL.'!U93</f>
        <v>0</v>
      </c>
      <c r="I10" s="3">
        <f t="shared" si="0"/>
        <v>72.540000000000006</v>
      </c>
    </row>
    <row r="11" spans="1:9" ht="16.5" thickBot="1" x14ac:dyDescent="0.3">
      <c r="A11" s="1" t="s">
        <v>13</v>
      </c>
      <c r="B11" s="4">
        <f>+'[1] VIAJES Y VOL.'!N52+'[1] VIAJES Y VOL.'!N48+'[1] VIAJES Y VOL.'!N54+'[1] VIAJES Y VOL.'!O94+'[1] VIAJES Y VOL.'!O88</f>
        <v>8.81</v>
      </c>
      <c r="C11" s="16">
        <f>+ '[1] VIAJES Y VOL.'!P94+'[1] VIAJES Y VOL.'!P88</f>
        <v>9.07</v>
      </c>
      <c r="D11" s="16">
        <f>+'[1] VIAJES Y VOL.'!P52+'[1] VIAJES Y VOL.'!P48+'[1] VIAJES Y VOL.'!P54+'[1] VIAJES Y VOL.'!Q94+'[1] VIAJES Y VOL.'!Q88</f>
        <v>10.100000000000001</v>
      </c>
      <c r="E11" s="16">
        <f>+'[1] VIAJES Y VOL.'!Q52+'[1] VIAJES Y VOL.'!Q48+'[1] VIAJES Y VOL.'!Q54+'[1] VIAJES Y VOL.'!R94+'[1] VIAJES Y VOL.'!R88</f>
        <v>0</v>
      </c>
      <c r="F11" s="16">
        <f>+'[1] VIAJES Y VOL.'!R52+'[1] VIAJES Y VOL.'!R48+'[1] VIAJES Y VOL.'!R54+'[1] VIAJES Y VOL.'!S94+'[1] VIAJES Y VOL.'!S88</f>
        <v>0</v>
      </c>
      <c r="G11" s="16">
        <f>+'[1] VIAJES Y VOL.'!S52+'[1] VIAJES Y VOL.'!S48+'[1] VIAJES Y VOL.'!S54+'[1] VIAJES Y VOL.'!T94+'[1] VIAJES Y VOL.'!T88</f>
        <v>0</v>
      </c>
      <c r="H11" s="17">
        <f>+'[1] VIAJES Y VOL.'!T52+'[1] VIAJES Y VOL.'!T48+'[1] VIAJES Y VOL.'!T54+'[1] VIAJES Y VOL.'!U94+'[1] VIAJES Y VOL.'!U88</f>
        <v>0</v>
      </c>
      <c r="I11" s="3">
        <f t="shared" si="0"/>
        <v>27.980000000000004</v>
      </c>
    </row>
    <row r="12" spans="1:9" ht="16.5" thickBot="1" x14ac:dyDescent="0.3">
      <c r="A12" s="1" t="s">
        <v>14</v>
      </c>
      <c r="B12" s="4">
        <f>+'[1] VIAJES Y VOL.'!N57+'[1] VIAJES Y VOL.'!N45+'[1] VIAJES Y VOL.'!N20+'[1] VIAJES Y VOL.'!O81+'[1] VIAJES Y VOL.'!O80+'[1] VIAJES Y VOL.'!O71+'[1] VIAJES Y VOL.'!O87+'[1] VIAJES Y VOL.'!N46+'[1] VIAJES Y VOL.'!N47</f>
        <v>43.84</v>
      </c>
      <c r="C12" s="16">
        <f>+'[1] VIAJES Y VOL.'!O46+'[1] VIAJES Y VOL.'!O47+'[1] VIAJES Y VOL.'!P81+'[1] VIAJES Y VOL.'!P71+'[1] VIAJES Y VOL.'!P87</f>
        <v>11.47</v>
      </c>
      <c r="D12" s="16">
        <f>+'[1] VIAJES Y VOL.'!P57+'[1] VIAJES Y VOL.'!P45+'[1] VIAJES Y VOL.'!P20+'[1] VIAJES Y VOL.'!Q81+'[1] VIAJES Y VOL.'!Q80+'[1] VIAJES Y VOL.'!Q71+'[1] VIAJES Y VOL.'!Q87+'[1] VIAJES Y VOL.'!P46</f>
        <v>40.430000000000007</v>
      </c>
      <c r="E12" s="16">
        <f>+'[1] VIAJES Y VOL.'!Q57+'[1] VIAJES Y VOL.'!Q45+'[1] VIAJES Y VOL.'!Q20+'[1] VIAJES Y VOL.'!R81+'[1] VIAJES Y VOL.'!R80+'[1] VIAJES Y VOL.'!R71+'[1] VIAJES Y VOL.'!R87+'[1] VIAJES Y VOL.'!Q46</f>
        <v>0</v>
      </c>
      <c r="F12" s="16">
        <f>+'[1] VIAJES Y VOL.'!R57+'[1] VIAJES Y VOL.'!R45+'[1] VIAJES Y VOL.'!R20+'[1] VIAJES Y VOL.'!S81+'[1] VIAJES Y VOL.'!S80+'[1] VIAJES Y VOL.'!S71+'[1] VIAJES Y VOL.'!S87+'[1] VIAJES Y VOL.'!R46</f>
        <v>0</v>
      </c>
      <c r="G12" s="16">
        <f>+'[1] VIAJES Y VOL.'!S57+'[1] VIAJES Y VOL.'!S45+'[1] VIAJES Y VOL.'!S20+'[1] VIAJES Y VOL.'!T81+'[1] VIAJES Y VOL.'!T80+'[1] VIAJES Y VOL.'!T71+'[1] VIAJES Y VOL.'!T87+'[1] VIAJES Y VOL.'!S46</f>
        <v>0</v>
      </c>
      <c r="H12" s="17">
        <f>+'[1] VIAJES Y VOL.'!T57+'[1] VIAJES Y VOL.'!T45+'[1] VIAJES Y VOL.'!T20+'[1] VIAJES Y VOL.'!U81+'[1] VIAJES Y VOL.'!U80+'[1] VIAJES Y VOL.'!U71+'[1] VIAJES Y VOL.'!U87+'[1] VIAJES Y VOL.'!T46</f>
        <v>0</v>
      </c>
      <c r="I12" s="3">
        <f t="shared" si="0"/>
        <v>95.740000000000009</v>
      </c>
    </row>
    <row r="13" spans="1:9" ht="16.5" thickBot="1" x14ac:dyDescent="0.3">
      <c r="A13" s="1" t="s">
        <v>15</v>
      </c>
      <c r="B13" s="5">
        <f>+'[1] VIAJES Y VOL.'!N35+'[1] VIAJES Y VOL.'!X24+'[1] VIAJES Y VOL.'!N27+'[1] VIAJES Y VOL.'!O91</f>
        <v>28.97</v>
      </c>
      <c r="C13" s="18">
        <f>+'[1] VIAJES Y VOL.'!O27+'[1] VIAJES Y VOL.'!O42+'[1] VIAJES Y VOL.'!P91</f>
        <v>24.57</v>
      </c>
      <c r="D13" s="18">
        <f>+'[1] VIAJES Y VOL.'!P35+'[1] VIAJES Y VOL.'!Z24+'[1] VIAJES Y VOL.'!P27+'[1] VIAJES Y VOL.'!Q91</f>
        <v>31.75</v>
      </c>
      <c r="E13" s="16">
        <f>+'[1] VIAJES Y VOL.'!Q35+'[1] VIAJES Y VOL.'!AA24+'[1] VIAJES Y VOL.'!Q27+'[1] VIAJES Y VOL.'!R91</f>
        <v>0</v>
      </c>
      <c r="F13" s="16">
        <f>+'[1] VIAJES Y VOL.'!R35+'[1] VIAJES Y VOL.'!AB24+'[1] VIAJES Y VOL.'!R27+'[1] VIAJES Y VOL.'!S91</f>
        <v>0</v>
      </c>
      <c r="G13" s="16">
        <f>+'[1] VIAJES Y VOL.'!S35+'[1] VIAJES Y VOL.'!AC24+'[1] VIAJES Y VOL.'!S27+'[1] VIAJES Y VOL.'!T91</f>
        <v>0</v>
      </c>
      <c r="H13" s="16">
        <f>+'[1] VIAJES Y VOL.'!T35+'[1] VIAJES Y VOL.'!AD24+'[1] VIAJES Y VOL.'!T27+'[1] VIAJES Y VOL.'!U91</f>
        <v>0</v>
      </c>
      <c r="I13" s="3">
        <f t="shared" si="0"/>
        <v>85.289999999999992</v>
      </c>
    </row>
    <row r="14" spans="1:9" ht="16.5" thickBot="1" x14ac:dyDescent="0.3">
      <c r="A14" s="1" t="s">
        <v>16</v>
      </c>
      <c r="B14" s="6">
        <f>+'[1] VIAJES Y VOL.'!N53+'[1] VIAJES Y VOL.'!O90+'[1] VIAJES Y VOL.'!O78+'[1] VIAJES Y VOL.'!N23</f>
        <v>36.72</v>
      </c>
      <c r="C14" s="20">
        <f>+'[1] VIAJES Y VOL.'!O23+'[1] VIAJES Y VOL.'!O53+'[1] VIAJES Y VOL.'!P90+'[1] VIAJES Y VOL.'!P78</f>
        <v>36.39</v>
      </c>
      <c r="D14" s="20">
        <f>+'[1] VIAJES Y VOL.'!P53+'[1] VIAJES Y VOL.'!Q90+'[1] VIAJES Y VOL.'!Q78+'[1] VIAJES Y VOL.'!P23</f>
        <v>27.75</v>
      </c>
      <c r="E14" s="16">
        <f>+'[1] VIAJES Y VOL.'!Q53+'[1] VIAJES Y VOL.'!R90+'[1] VIAJES Y VOL.'!R78+'[1] VIAJES Y VOL.'!Q23</f>
        <v>0</v>
      </c>
      <c r="F14" s="16">
        <f>+'[1] VIAJES Y VOL.'!R53+'[1] VIAJES Y VOL.'!S90+'[1] VIAJES Y VOL.'!S78+'[1] VIAJES Y VOL.'!R23</f>
        <v>0</v>
      </c>
      <c r="G14" s="16">
        <f>+'[1] VIAJES Y VOL.'!S53+'[1] VIAJES Y VOL.'!T90+'[1] VIAJES Y VOL.'!T78+'[1] VIAJES Y VOL.'!S23</f>
        <v>0</v>
      </c>
      <c r="H14" s="16">
        <f>+'[1] VIAJES Y VOL.'!T53+'[1] VIAJES Y VOL.'!U90+'[1] VIAJES Y VOL.'!U78+'[1] VIAJES Y VOL.'!T23</f>
        <v>0</v>
      </c>
      <c r="I14" s="3">
        <f t="shared" si="0"/>
        <v>100.86</v>
      </c>
    </row>
    <row r="15" spans="1:9" ht="16.5" thickBot="1" x14ac:dyDescent="0.3">
      <c r="A15" s="1" t="s">
        <v>17</v>
      </c>
      <c r="B15" s="7">
        <f>+'[1] VIAJES Y VOL.'!N33+'[1] VIAJES Y VOL.'!O96</f>
        <v>11.79</v>
      </c>
      <c r="C15" s="9">
        <f>+'[1] VIAJES Y VOL.'!O33</f>
        <v>6.11</v>
      </c>
      <c r="D15" s="9">
        <f>+'[1] VIAJES Y VOL.'!P33+'[1] VIAJES Y VOL.'!Q96</f>
        <v>9.69</v>
      </c>
      <c r="E15" s="16">
        <f>+'[1] VIAJES Y VOL.'!Q33+'[1] VIAJES Y VOL.'!R96</f>
        <v>0</v>
      </c>
      <c r="F15" s="16">
        <f>+'[1] VIAJES Y VOL.'!R33+'[1] VIAJES Y VOL.'!S96</f>
        <v>0</v>
      </c>
      <c r="G15" s="16">
        <f>+'[1] VIAJES Y VOL.'!S33+'[1] VIAJES Y VOL.'!T96</f>
        <v>0</v>
      </c>
      <c r="H15" s="16">
        <f>+'[1] VIAJES Y VOL.'!T33+'[1] VIAJES Y VOL.'!U96</f>
        <v>0</v>
      </c>
      <c r="I15" s="3">
        <f t="shared" si="0"/>
        <v>27.589999999999996</v>
      </c>
    </row>
    <row r="16" spans="1:9" ht="16.5" thickBot="1" x14ac:dyDescent="0.3">
      <c r="A16" s="8" t="s">
        <v>18</v>
      </c>
      <c r="B16" s="9">
        <f>+'[1] VIAJES Y VOL.'!N42+'[1] VIAJES Y VOL.'!O85+'[1] VIAJES Y VOL.'!N49</f>
        <v>7.59</v>
      </c>
      <c r="C16" s="9">
        <f>+'[1] VIAJES Y VOL.'!O33+'[1] VIAJES Y VOL.'!P85</f>
        <v>16.22</v>
      </c>
      <c r="D16" s="9">
        <f>+'[1] VIAJES Y VOL.'!P41+'[1] VIAJES Y VOL.'!Q85</f>
        <v>4.58</v>
      </c>
      <c r="E16" s="16">
        <f>+'[1] VIAJES Y VOL.'!Q42+'[1] VIAJES Y VOL.'!R85</f>
        <v>0</v>
      </c>
      <c r="F16" s="16">
        <f>+'[1] VIAJES Y VOL.'!R42+'[1] VIAJES Y VOL.'!S85</f>
        <v>0</v>
      </c>
      <c r="G16" s="16">
        <f>+'[1] VIAJES Y VOL.'!S42+'[1] VIAJES Y VOL.'!T85</f>
        <v>0</v>
      </c>
      <c r="H16" s="16">
        <f>+'[1] VIAJES Y VOL.'!T42+'[1] VIAJES Y VOL.'!U85</f>
        <v>0</v>
      </c>
      <c r="I16" s="3">
        <f>SUM(B16:H16)</f>
        <v>28.39</v>
      </c>
    </row>
    <row r="17" spans="1:9" ht="16.5" thickBot="1" x14ac:dyDescent="0.3">
      <c r="A17" s="10" t="s">
        <v>41</v>
      </c>
      <c r="B17" s="11">
        <f t="shared" ref="B17:H17" si="1">SUM(B7:B15)</f>
        <v>320.76000000000005</v>
      </c>
      <c r="C17" s="11">
        <f t="shared" si="1"/>
        <v>347.77000000000004</v>
      </c>
      <c r="D17" s="11">
        <f t="shared" si="1"/>
        <v>409.2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33">
        <f>SUM(I7:I16)</f>
        <v>1106.1199999999999</v>
      </c>
    </row>
    <row r="18" spans="1:9" ht="15.75" thickBot="1" x14ac:dyDescent="0.3"/>
    <row r="19" spans="1:9" ht="16.5" thickBot="1" x14ac:dyDescent="0.3">
      <c r="A19" s="50" t="s">
        <v>50</v>
      </c>
      <c r="B19" s="51"/>
      <c r="C19" s="52"/>
      <c r="G19" s="54" t="s">
        <v>71</v>
      </c>
      <c r="H19" s="54"/>
      <c r="I19" s="32">
        <f>+'SEMANA 1'!I17+'SEMANA 2'!I16+'SEMANA 3'!I17+'SEMANA 4'!I17+'SEMANA 5'!I17</f>
        <v>13348.100000000002</v>
      </c>
    </row>
    <row r="20" spans="1:9" x14ac:dyDescent="0.25">
      <c r="A20" s="31" t="s">
        <v>52</v>
      </c>
      <c r="B20" s="53" t="s">
        <v>51</v>
      </c>
      <c r="C20" s="53"/>
      <c r="I20" s="26" t="s">
        <v>72</v>
      </c>
    </row>
    <row r="21" spans="1:9" x14ac:dyDescent="0.25">
      <c r="A21" s="28" t="s">
        <v>54</v>
      </c>
      <c r="B21" s="46" t="s">
        <v>53</v>
      </c>
      <c r="C21" s="46"/>
    </row>
    <row r="22" spans="1:9" x14ac:dyDescent="0.25">
      <c r="A22" s="29" t="s">
        <v>55</v>
      </c>
      <c r="B22" s="46" t="s">
        <v>56</v>
      </c>
      <c r="C22" s="46"/>
    </row>
    <row r="23" spans="1:9" x14ac:dyDescent="0.25">
      <c r="A23" s="29" t="s">
        <v>57</v>
      </c>
      <c r="B23" s="46" t="s">
        <v>64</v>
      </c>
      <c r="C23" s="46"/>
    </row>
    <row r="24" spans="1:9" x14ac:dyDescent="0.25">
      <c r="A24" s="29" t="s">
        <v>58</v>
      </c>
      <c r="B24" s="46" t="s">
        <v>65</v>
      </c>
      <c r="C24" s="46"/>
    </row>
    <row r="25" spans="1:9" x14ac:dyDescent="0.25">
      <c r="A25" s="29" t="s">
        <v>59</v>
      </c>
      <c r="B25" s="46" t="s">
        <v>66</v>
      </c>
      <c r="C25" s="46"/>
    </row>
    <row r="26" spans="1:9" x14ac:dyDescent="0.25">
      <c r="A26" s="29" t="s">
        <v>60</v>
      </c>
      <c r="B26" s="46" t="s">
        <v>67</v>
      </c>
      <c r="C26" s="46"/>
    </row>
    <row r="27" spans="1:9" x14ac:dyDescent="0.25">
      <c r="A27" s="29" t="s">
        <v>61</v>
      </c>
      <c r="B27" s="46" t="s">
        <v>68</v>
      </c>
      <c r="C27" s="46"/>
    </row>
    <row r="28" spans="1:9" x14ac:dyDescent="0.25">
      <c r="A28" s="29" t="s">
        <v>62</v>
      </c>
      <c r="B28" s="46" t="s">
        <v>69</v>
      </c>
      <c r="C28" s="46"/>
    </row>
    <row r="29" spans="1:9" x14ac:dyDescent="0.25">
      <c r="A29" s="29" t="s">
        <v>63</v>
      </c>
      <c r="B29" s="46" t="s">
        <v>70</v>
      </c>
      <c r="C29" s="46"/>
    </row>
  </sheetData>
  <mergeCells count="13">
    <mergeCell ref="B29:C29"/>
    <mergeCell ref="B3:H3"/>
    <mergeCell ref="A19:C19"/>
    <mergeCell ref="B20:C20"/>
    <mergeCell ref="B21:C21"/>
    <mergeCell ref="B22:C22"/>
    <mergeCell ref="B23:C23"/>
    <mergeCell ref="G19:H19"/>
    <mergeCell ref="B24:C24"/>
    <mergeCell ref="B25:C25"/>
    <mergeCell ref="B26:C26"/>
    <mergeCell ref="B27:C27"/>
    <mergeCell ref="B28:C2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I29"/>
  <sheetViews>
    <sheetView workbookViewId="0">
      <selection activeCell="B17" sqref="B17"/>
    </sheetView>
  </sheetViews>
  <sheetFormatPr baseColWidth="10" defaultRowHeight="15" x14ac:dyDescent="0.25"/>
  <cols>
    <col min="2" max="2" width="9.42578125" customWidth="1"/>
    <col min="3" max="3" width="10" customWidth="1"/>
    <col min="4" max="4" width="9" customWidth="1"/>
    <col min="5" max="5" width="8.140625" customWidth="1"/>
    <col min="6" max="6" width="9.42578125" customWidth="1"/>
    <col min="7" max="7" width="8.42578125" customWidth="1"/>
    <col min="8" max="8" width="7.7109375" customWidth="1"/>
    <col min="9" max="9" width="14.7109375" customWidth="1"/>
  </cols>
  <sheetData>
    <row r="2" spans="1:9" ht="15.75" thickBot="1" x14ac:dyDescent="0.3"/>
    <row r="3" spans="1:9" ht="19.5" thickBot="1" x14ac:dyDescent="0.45">
      <c r="A3" s="13"/>
      <c r="B3" s="47" t="s">
        <v>26</v>
      </c>
      <c r="C3" s="48"/>
      <c r="D3" s="48"/>
      <c r="E3" s="48"/>
      <c r="F3" s="48"/>
      <c r="G3" s="48"/>
      <c r="H3" s="49"/>
      <c r="I3" s="13"/>
    </row>
    <row r="5" spans="1:9" ht="15.75" thickBot="1" x14ac:dyDescent="0.3"/>
    <row r="6" spans="1:9" ht="42.75" customHeight="1" thickBot="1" x14ac:dyDescent="0.3">
      <c r="A6" s="22" t="s">
        <v>0</v>
      </c>
      <c r="B6" s="23" t="s">
        <v>34</v>
      </c>
      <c r="C6" s="23" t="s">
        <v>35</v>
      </c>
      <c r="D6" s="23" t="s">
        <v>36</v>
      </c>
      <c r="E6" s="23" t="s">
        <v>37</v>
      </c>
      <c r="F6" s="24" t="s">
        <v>38</v>
      </c>
      <c r="G6" s="24" t="s">
        <v>39</v>
      </c>
      <c r="H6" s="24" t="s">
        <v>40</v>
      </c>
      <c r="I6" s="25" t="s">
        <v>8</v>
      </c>
    </row>
    <row r="7" spans="1:9" ht="16.5" thickBot="1" x14ac:dyDescent="0.3">
      <c r="A7" s="1" t="s">
        <v>9</v>
      </c>
      <c r="B7" s="2">
        <f>+'[2] VIAJES Y VOL.'!N16+'[2] VIAJES Y VOL.'!N12+'[2] VIAJES Y VOL.'!N9+'[2] VIAJES Y VOL.'!N14+'[2] VIAJES Y VOL.'!N13+'[2] VIAJES Y VOL.'!O84+'[2] VIAJES Y VOL.'!O74+'[2] VIAJES Y VOL.'!O77+'[2] VIAJES Y VOL.'!O74</f>
        <v>101.97</v>
      </c>
      <c r="C7" s="14">
        <f>+'[2] VIAJES Y VOL.'!O12+'[2] VIAJES Y VOL.'!N13+'[2] VIAJES Y VOL.'!O16+'[2] VIAJES Y VOL.'!O9+'[2] VIAJES Y VOL.'!O14+'[2] VIAJES Y VOL.'!P77+'[2] VIAJES Y VOL.'!P74+'[2] VIAJES Y VOL.'!P84+'[2] VIAJES Y VOL.'!P72</f>
        <v>96.03</v>
      </c>
      <c r="D7" s="14">
        <f>+'[2] VIAJES Y VOL.'!P16+'[2] VIAJES Y VOL.'!P12+'[2] VIAJES Y VOL.'!P9+'[2] VIAJES Y VOL.'!P14+'[2] VIAJES Y VOL.'!P13+'[2] VIAJES Y VOL.'!Q84+'[2] VIAJES Y VOL.'!Q74+'[2] VIAJES Y VOL.'!Q77+'[2] VIAJES Y VOL.'!Q89</f>
        <v>94.679999999999993</v>
      </c>
      <c r="E7" s="14">
        <f>+'[2] VIAJES Y VOL.'!Q16+'[2] VIAJES Y VOL.'!Q12+'[2] VIAJES Y VOL.'!Q9+'[2] VIAJES Y VOL.'!Q14+'[2] VIAJES Y VOL.'!Q13+'[2] VIAJES Y VOL.'!R84+'[2] VIAJES Y VOL.'!R74+'[2] VIAJES Y VOL.'!R77+'[2] VIAJES Y VOL.'!R89</f>
        <v>48.17</v>
      </c>
      <c r="F7" s="14">
        <f>+'[2] VIAJES Y VOL.'!R16+'[2] VIAJES Y VOL.'!R12+'[2] VIAJES Y VOL.'!R9+'[2] VIAJES Y VOL.'!R14+'[2] VIAJES Y VOL.'!R13+'[2] VIAJES Y VOL.'!S84+'[2] VIAJES Y VOL.'!S74+'[2] VIAJES Y VOL.'!S77+'[2] VIAJES Y VOL.'!S89</f>
        <v>79.080000000000013</v>
      </c>
      <c r="G7" s="14">
        <f>+'[2] VIAJES Y VOL.'!S16+'[2] VIAJES Y VOL.'!S12+'[2] VIAJES Y VOL.'!S9+'[2] VIAJES Y VOL.'!S14+'[2] VIAJES Y VOL.'!S13+'[2] VIAJES Y VOL.'!T84+'[2] VIAJES Y VOL.'!T74+'[2] VIAJES Y VOL.'!T77+'[2] VIAJES Y VOL.'!T89</f>
        <v>95.180000000000021</v>
      </c>
      <c r="H7" s="15">
        <f>+'[2] VIAJES Y VOL.'!T16+'[2] VIAJES Y VOL.'!T12+'[2] VIAJES Y VOL.'!T9+'[2] VIAJES Y VOL.'!T14+'[2] VIAJES Y VOL.'!T13+'[2] VIAJES Y VOL.'!U84+'[2] VIAJES Y VOL.'!U74+'[2] VIAJES Y VOL.'!U77+'[2] VIAJES Y VOL.'!U89</f>
        <v>80.58</v>
      </c>
      <c r="I7" s="3">
        <f>SUM(B7:H7)</f>
        <v>595.69000000000017</v>
      </c>
    </row>
    <row r="8" spans="1:9" ht="16.5" thickBot="1" x14ac:dyDescent="0.3">
      <c r="A8" s="1" t="s">
        <v>10</v>
      </c>
      <c r="B8" s="4">
        <f>+'[2] VIAJES Y VOL.'!N8+'[2] VIAJES Y VOL.'!N10+'[2] VIAJES Y VOL.'!N11+'[2] VIAJES Y VOL.'!N15+'[2] VIAJES Y VOL.'!N17+'[2] VIAJES Y VOL.'!O69+'[2] VIAJES Y VOL.'!O75+'[2] VIAJES Y VOL.'!O83+'[2] VIAJES Y VOL.'!O95</f>
        <v>91.160000000000011</v>
      </c>
      <c r="C8" s="16">
        <f>+'[2] VIAJES Y VOL.'!O15+'[2] VIAJES Y VOL.'!O10+'[2] VIAJES Y VOL.'!O8+'[2] VIAJES Y VOL.'!O11+'[2] VIAJES Y VOL.'!O17+'[2] VIAJES Y VOL.'!P83+'[2] VIAJES Y VOL.'!P69+'[2] VIAJES Y VOL.'!P75</f>
        <v>96.609999999999985</v>
      </c>
      <c r="D8" s="16">
        <f>+'[2] VIAJES Y VOL.'!P8+'[2] VIAJES Y VOL.'!P10+'[2] VIAJES Y VOL.'!P11+'[2] VIAJES Y VOL.'!P15+'[2] VIAJES Y VOL.'!P17+'[2] VIAJES Y VOL.'!Q69+'[2] VIAJES Y VOL.'!Q75+'[2] VIAJES Y VOL.'!Q83+'[2] VIAJES Y VOL.'!Q95</f>
        <v>90.08</v>
      </c>
      <c r="E8" s="16">
        <f>+'[2] VIAJES Y VOL.'!Q8+'[2] VIAJES Y VOL.'!Q10+'[2] VIAJES Y VOL.'!Q11+'[2] VIAJES Y VOL.'!Q15+'[2] VIAJES Y VOL.'!Q17+'[2] VIAJES Y VOL.'!R69+'[2] VIAJES Y VOL.'!R75+'[2] VIAJES Y VOL.'!R83+'[2] VIAJES Y VOL.'!R95</f>
        <v>36.85</v>
      </c>
      <c r="F8" s="16">
        <f>+'[2] VIAJES Y VOL.'!R8+'[2] VIAJES Y VOL.'!R10+'[2] VIAJES Y VOL.'!R11+'[2] VIAJES Y VOL.'!R15+'[2] VIAJES Y VOL.'!R17+'[2] VIAJES Y VOL.'!S69+'[2] VIAJES Y VOL.'!S75+'[2] VIAJES Y VOL.'!S83+'[2] VIAJES Y VOL.'!S95</f>
        <v>91.32</v>
      </c>
      <c r="G8" s="16">
        <f>+'[2] VIAJES Y VOL.'!S8+'[2] VIAJES Y VOL.'!S10+'[2] VIAJES Y VOL.'!S11+'[2] VIAJES Y VOL.'!S15+'[2] VIAJES Y VOL.'!S17+'[2] VIAJES Y VOL.'!T69+'[2] VIAJES Y VOL.'!T75+'[2] VIAJES Y VOL.'!T83+'[2] VIAJES Y VOL.'!T95</f>
        <v>101.09</v>
      </c>
      <c r="H8" s="17">
        <f>+'[2] VIAJES Y VOL.'!T8+'[2] VIAJES Y VOL.'!T10+'[2] VIAJES Y VOL.'!T11+'[2] VIAJES Y VOL.'!T15+'[2] VIAJES Y VOL.'!T17+'[2] VIAJES Y VOL.'!U69+'[2] VIAJES Y VOL.'!U75+'[2] VIAJES Y VOL.'!U83+'[2] VIAJES Y VOL.'!U95</f>
        <v>79.919999999999987</v>
      </c>
      <c r="I8" s="3">
        <f t="shared" ref="I8:I15" si="0">SUM(B8:H8)</f>
        <v>587.03</v>
      </c>
    </row>
    <row r="9" spans="1:9" ht="16.5" thickBot="1" x14ac:dyDescent="0.3">
      <c r="A9" s="1" t="s">
        <v>11</v>
      </c>
      <c r="B9" s="4">
        <f>+'[2] VIAJES Y VOL.'!N19+'[2] VIAJES Y VOL.'!N28+'[2] VIAJES Y VOL.'!N21+'[2] VIAJES Y VOL.'!N25+'[2] VIAJES Y VOL.'!O79+'[2] VIAJES Y VOL.'!O73+'[2] VIAJES Y VOL.'!O70+'[2] VIAJES Y VOL.'!O82</f>
        <v>57.47</v>
      </c>
      <c r="C9" s="16">
        <f>+'[2] VIAJES Y VOL.'!O19+'[2] VIAJES Y VOL.'!O21+'[2] VIAJES Y VOL.'!O28+'[2] VIAJES Y VOL.'!O32+'[2] VIAJES Y VOL.'!P79+'[2] VIAJES Y VOL.'!P73+'[2] VIAJES Y VOL.'!P70+'[2] VIAJES Y VOL.'!P82</f>
        <v>63.63000000000001</v>
      </c>
      <c r="D9" s="16">
        <f>+'[2] VIAJES Y VOL.'!P19+'[2] VIAJES Y VOL.'!P28+'[2] VIAJES Y VOL.'!P21+'[2] VIAJES Y VOL.'!P25+'[2] VIAJES Y VOL.'!Q79+'[2] VIAJES Y VOL.'!Q73+'[2] VIAJES Y VOL.'!Q70+'[2] VIAJES Y VOL.'!Q82</f>
        <v>58.510000000000005</v>
      </c>
      <c r="E9" s="16">
        <f>+'[2] VIAJES Y VOL.'!Q19+'[2] VIAJES Y VOL.'!Q28+'[2] VIAJES Y VOL.'!Q21+'[2] VIAJES Y VOL.'!Q25+'[2] VIAJES Y VOL.'!R79+'[2] VIAJES Y VOL.'!R73+'[2] VIAJES Y VOL.'!R70+'[2] VIAJES Y VOL.'!R82</f>
        <v>11.309999999999999</v>
      </c>
      <c r="F9" s="16">
        <f>+'[2] VIAJES Y VOL.'!R19+'[2] VIAJES Y VOL.'!R28+'[2] VIAJES Y VOL.'!R21+'[2] VIAJES Y VOL.'!R25+'[2] VIAJES Y VOL.'!S79+'[2] VIAJES Y VOL.'!S73+'[2] VIAJES Y VOL.'!S70+'[2] VIAJES Y VOL.'!S82</f>
        <v>52.86</v>
      </c>
      <c r="G9" s="16">
        <f>+'[2] VIAJES Y VOL.'!S19+'[2] VIAJES Y VOL.'!S28+'[2] VIAJES Y VOL.'!S21+'[2] VIAJES Y VOL.'!S25+'[2] VIAJES Y VOL.'!T79+'[2] VIAJES Y VOL.'!T73+'[2] VIAJES Y VOL.'!T70+'[2] VIAJES Y VOL.'!T82</f>
        <v>64.55</v>
      </c>
      <c r="H9" s="17">
        <f>+'[2] VIAJES Y VOL.'!T19+'[2] VIAJES Y VOL.'!T28+'[2] VIAJES Y VOL.'!T21+'[2] VIAJES Y VOL.'!T25+'[2] VIAJES Y VOL.'!U79+'[2] VIAJES Y VOL.'!U73+'[2] VIAJES Y VOL.'!U70+'[2] VIAJES Y VOL.'!U82</f>
        <v>55.47</v>
      </c>
      <c r="I9" s="3">
        <f t="shared" si="0"/>
        <v>363.80000000000007</v>
      </c>
    </row>
    <row r="10" spans="1:9" ht="16.5" thickBot="1" x14ac:dyDescent="0.3">
      <c r="A10" s="1" t="s">
        <v>12</v>
      </c>
      <c r="B10" s="4">
        <f>+'[2] VIAJES Y VOL.'!N55+'[2] VIAJES Y VOL.'!N42+'[2] VIAJES Y VOL.'!O72+'[2] VIAJES Y VOL.'!O76+'[2] VIAJES Y VOL.'!O93</f>
        <v>33.770000000000003</v>
      </c>
      <c r="C10" s="16">
        <f>+'[2] VIAJES Y VOL.'!O43+'[2] VIAJES Y VOL.'!O55+'[2] VIAJES Y VOL.'!O24+'[2] VIAJES Y VOL.'!P76+'[2] VIAJES Y VOL.'!P86+'[2] VIAJES Y VOL.'!P93+'[2] VIAJES Y VOL.'!P92</f>
        <v>23.72</v>
      </c>
      <c r="D10" s="16">
        <f>+'[2] VIAJES Y VOL.'!P55+'[2] VIAJES Y VOL.'!P42+'[2] VIAJES Y VOL.'!Q72+'[2] VIAJES Y VOL.'!Q76+'[2] VIAJES Y VOL.'!Q93</f>
        <v>36.43</v>
      </c>
      <c r="E10" s="16">
        <f>+'[2] VIAJES Y VOL.'!Q55+'[2] VIAJES Y VOL.'!Q42+'[2] VIAJES Y VOL.'!R72+'[2] VIAJES Y VOL.'!R76+'[2] VIAJES Y VOL.'!R93</f>
        <v>27.090000000000003</v>
      </c>
      <c r="F10" s="16">
        <f>+'[2] VIAJES Y VOL.'!R55+'[2] VIAJES Y VOL.'!R42+'[2] VIAJES Y VOL.'!S72+'[2] VIAJES Y VOL.'!S76+'[2] VIAJES Y VOL.'!S93</f>
        <v>22.69</v>
      </c>
      <c r="G10" s="16">
        <f>+'[2] VIAJES Y VOL.'!S55+'[2] VIAJES Y VOL.'!S42+'[2] VIAJES Y VOL.'!T72+'[2] VIAJES Y VOL.'!T76+'[2] VIAJES Y VOL.'!T93</f>
        <v>41.26</v>
      </c>
      <c r="H10" s="17">
        <f>+'[2] VIAJES Y VOL.'!T55+'[2] VIAJES Y VOL.'!T42+'[2] VIAJES Y VOL.'!U72+'[2] VIAJES Y VOL.'!U76+'[2] VIAJES Y VOL.'!U93</f>
        <v>38.910000000000004</v>
      </c>
      <c r="I10" s="3">
        <f t="shared" si="0"/>
        <v>223.87</v>
      </c>
    </row>
    <row r="11" spans="1:9" ht="16.5" thickBot="1" x14ac:dyDescent="0.3">
      <c r="A11" s="1" t="s">
        <v>13</v>
      </c>
      <c r="B11" s="4">
        <f>+'[2] VIAJES Y VOL.'!N52+'[2] VIAJES Y VOL.'!N48+'[2] VIAJES Y VOL.'!N54+'[2] VIAJES Y VOL.'!O94+'[2] VIAJES Y VOL.'!O88</f>
        <v>23.17</v>
      </c>
      <c r="C11" s="16">
        <f>+ '[2] VIAJES Y VOL.'!P94+'[2] VIAJES Y VOL.'!P88</f>
        <v>12.44</v>
      </c>
      <c r="D11" s="16">
        <f>+'[2] VIAJES Y VOL.'!P52+'[2] VIAJES Y VOL.'!P48+'[2] VIAJES Y VOL.'!P54+'[2] VIAJES Y VOL.'!Q94+'[2] VIAJES Y VOL.'!Q88</f>
        <v>16.350000000000001</v>
      </c>
      <c r="E11" s="16">
        <f>+'[2] VIAJES Y VOL.'!Q52+'[2] VIAJES Y VOL.'!Q48+'[2] VIAJES Y VOL.'!Q54+'[2] VIAJES Y VOL.'!R94+'[2] VIAJES Y VOL.'!R88</f>
        <v>0</v>
      </c>
      <c r="F11" s="16">
        <f>+'[2] VIAJES Y VOL.'!R52+'[2] VIAJES Y VOL.'!R48+'[2] VIAJES Y VOL.'!R54+'[2] VIAJES Y VOL.'!S94+'[2] VIAJES Y VOL.'!S88</f>
        <v>5.8599999999999994</v>
      </c>
      <c r="G11" s="16">
        <f>+'[2] VIAJES Y VOL.'!S52+'[2] VIAJES Y VOL.'!S48+'[2] VIAJES Y VOL.'!S54+'[2] VIAJES Y VOL.'!T94+'[2] VIAJES Y VOL.'!T88</f>
        <v>12.629999999999999</v>
      </c>
      <c r="H11" s="17">
        <f>+'[2] VIAJES Y VOL.'!T52+'[2] VIAJES Y VOL.'!T48+'[2] VIAJES Y VOL.'!T54+'[2] VIAJES Y VOL.'!U94+'[2] VIAJES Y VOL.'!U88</f>
        <v>9.98</v>
      </c>
      <c r="I11" s="3">
        <f t="shared" si="0"/>
        <v>80.430000000000007</v>
      </c>
    </row>
    <row r="12" spans="1:9" ht="16.5" thickBot="1" x14ac:dyDescent="0.3">
      <c r="A12" s="1" t="s">
        <v>14</v>
      </c>
      <c r="B12" s="4">
        <f>+'[2] VIAJES Y VOL.'!N57+'[2] VIAJES Y VOL.'!N45+'[2] VIAJES Y VOL.'!N20+'[2] VIAJES Y VOL.'!O81+'[2] VIAJES Y VOL.'!O80+'[2] VIAJES Y VOL.'!O71+'[2] VIAJES Y VOL.'!O87+'[2] VIAJES Y VOL.'!N46+'[2] VIAJES Y VOL.'!N47</f>
        <v>59.679999999999993</v>
      </c>
      <c r="C12" s="16">
        <f>+'[2] VIAJES Y VOL.'!O46+'[2] VIAJES Y VOL.'!O47+'[2] VIAJES Y VOL.'!P81+'[2] VIAJES Y VOL.'!P71+'[2] VIAJES Y VOL.'!P87</f>
        <v>36.35</v>
      </c>
      <c r="D12" s="16">
        <f>+'[2] VIAJES Y VOL.'!P57+'[2] VIAJES Y VOL.'!P45+'[2] VIAJES Y VOL.'!P20+'[2] VIAJES Y VOL.'!Q81+'[2] VIAJES Y VOL.'!Q80+'[2] VIAJES Y VOL.'!Q71+'[2] VIAJES Y VOL.'!Q87+'[2] VIAJES Y VOL.'!P46</f>
        <v>47.780000000000008</v>
      </c>
      <c r="E12" s="16">
        <f>+'[2] VIAJES Y VOL.'!Q57+'[2] VIAJES Y VOL.'!Q45+'[2] VIAJES Y VOL.'!Q20+'[2] VIAJES Y VOL.'!R81+'[2] VIAJES Y VOL.'!R80+'[2] VIAJES Y VOL.'!R71+'[2] VIAJES Y VOL.'!R87+'[2] VIAJES Y VOL.'!Q46</f>
        <v>10.59</v>
      </c>
      <c r="F12" s="16">
        <f>+'[2] VIAJES Y VOL.'!R57+'[2] VIAJES Y VOL.'!R45+'[2] VIAJES Y VOL.'!R20+'[2] VIAJES Y VOL.'!S81+'[2] VIAJES Y VOL.'!S80+'[2] VIAJES Y VOL.'!S71+'[2] VIAJES Y VOL.'!S87+'[2] VIAJES Y VOL.'!R46</f>
        <v>54.620000000000005</v>
      </c>
      <c r="G12" s="16">
        <f>+'[2] VIAJES Y VOL.'!S57+'[2] VIAJES Y VOL.'!S45+'[2] VIAJES Y VOL.'!S20+'[2] VIAJES Y VOL.'!T81+'[2] VIAJES Y VOL.'!T80+'[2] VIAJES Y VOL.'!T71+'[2] VIAJES Y VOL.'!T87+'[2] VIAJES Y VOL.'!S46</f>
        <v>49.710000000000008</v>
      </c>
      <c r="H12" s="17">
        <f>+'[2] VIAJES Y VOL.'!T57+'[2] VIAJES Y VOL.'!T45+'[2] VIAJES Y VOL.'!T20+'[2] VIAJES Y VOL.'!U81+'[2] VIAJES Y VOL.'!U80+'[2] VIAJES Y VOL.'!U71+'[2] VIAJES Y VOL.'!U87+'[2] VIAJES Y VOL.'!T46</f>
        <v>42.72</v>
      </c>
      <c r="I12" s="3">
        <f t="shared" si="0"/>
        <v>301.45000000000005</v>
      </c>
    </row>
    <row r="13" spans="1:9" ht="16.5" thickBot="1" x14ac:dyDescent="0.3">
      <c r="A13" s="1" t="s">
        <v>15</v>
      </c>
      <c r="B13" s="5">
        <f>+'[2] VIAJES Y VOL.'!N35+'[2] VIAJES Y VOL.'!X23+'[2] VIAJES Y VOL.'!N27+'[2] VIAJES Y VOL.'!O91</f>
        <v>53.550000000000004</v>
      </c>
      <c r="C13" s="18">
        <f>+'[2] VIAJES Y VOL.'!O27+'[2] VIAJES Y VOL.'!O42+'[2] VIAJES Y VOL.'!P91</f>
        <v>30.9</v>
      </c>
      <c r="D13" s="18">
        <f>+'[2] VIAJES Y VOL.'!P35+'[2] VIAJES Y VOL.'!Z23+'[2] VIAJES Y VOL.'!P27+'[2] VIAJES Y VOL.'!Q91</f>
        <v>35.14</v>
      </c>
      <c r="E13" s="18">
        <f>+'[2] VIAJES Y VOL.'!Q35+'[2] VIAJES Y VOL.'!AA23+'[2] VIAJES Y VOL.'!Q27+'[2] VIAJES Y VOL.'!R91</f>
        <v>17.29</v>
      </c>
      <c r="F13" s="18">
        <f>+'[2] VIAJES Y VOL.'!R35+'[2] VIAJES Y VOL.'!AB23+'[2] VIAJES Y VOL.'!R27+'[2] VIAJES Y VOL.'!S91</f>
        <v>27.55</v>
      </c>
      <c r="G13" s="18">
        <f>+'[2] VIAJES Y VOL.'!S35+'[2] VIAJES Y VOL.'!AC23+'[2] VIAJES Y VOL.'!S27+'[2] VIAJES Y VOL.'!T91</f>
        <v>36.710000000000008</v>
      </c>
      <c r="H13" s="19">
        <f>+'[2] VIAJES Y VOL.'!T35+'[2] VIAJES Y VOL.'!AD23+'[2] VIAJES Y VOL.'!T27+'[2] VIAJES Y VOL.'!U91</f>
        <v>30.95</v>
      </c>
      <c r="I13" s="3">
        <f t="shared" si="0"/>
        <v>232.09</v>
      </c>
    </row>
    <row r="14" spans="1:9" ht="16.5" thickBot="1" x14ac:dyDescent="0.3">
      <c r="A14" s="1" t="s">
        <v>16</v>
      </c>
      <c r="B14" s="6">
        <f>+'[2] VIAJES Y VOL.'!N53+'[2] VIAJES Y VOL.'!O90+'[2] VIAJES Y VOL.'!O78+'[2] VIAJES Y VOL.'!N23</f>
        <v>19.869999999999997</v>
      </c>
      <c r="C14" s="20">
        <f>+'[2] VIAJES Y VOL.'!O23+'[2] VIAJES Y VOL.'!O53+'[2] VIAJES Y VOL.'!P90+'[2] VIAJES Y VOL.'!P78</f>
        <v>8.43</v>
      </c>
      <c r="D14" s="20">
        <f>+'[2] VIAJES Y VOL.'!P53+'[2] VIAJES Y VOL.'!Q90+'[2] VIAJES Y VOL.'!Q78+'[2] VIAJES Y VOL.'!P23</f>
        <v>7.23</v>
      </c>
      <c r="E14" s="20">
        <f>+'[2] VIAJES Y VOL.'!Q53+'[2] VIAJES Y VOL.'!R90+'[2] VIAJES Y VOL.'!R78+'[2] VIAJES Y VOL.'!Q23</f>
        <v>1.72</v>
      </c>
      <c r="F14" s="20">
        <f>+'[2] VIAJES Y VOL.'!R53+'[2] VIAJES Y VOL.'!S90+'[2] VIAJES Y VOL.'!S78+'[2] VIAJES Y VOL.'!R23</f>
        <v>40.950000000000003</v>
      </c>
      <c r="G14" s="20">
        <f>+'[2] VIAJES Y VOL.'!S53+'[2] VIAJES Y VOL.'!T90+'[2] VIAJES Y VOL.'!T78+'[2] VIAJES Y VOL.'!S23</f>
        <v>24.13</v>
      </c>
      <c r="H14" s="21">
        <f>+'[2] VIAJES Y VOL.'!T53+'[2] VIAJES Y VOL.'!U90+'[2] VIAJES Y VOL.'!U78+'[2] VIAJES Y VOL.'!T23</f>
        <v>49.019999999999996</v>
      </c>
      <c r="I14" s="3">
        <f t="shared" si="0"/>
        <v>151.35</v>
      </c>
    </row>
    <row r="15" spans="1:9" ht="16.5" thickBot="1" x14ac:dyDescent="0.3">
      <c r="A15" s="1" t="s">
        <v>17</v>
      </c>
      <c r="B15" s="7">
        <f>+'[2] VIAJES Y VOL.'!N33+'[2] VIAJES Y VOL.'!O96</f>
        <v>16.950000000000003</v>
      </c>
      <c r="C15" s="9">
        <f>+'[2] VIAJES Y VOL.'!O33</f>
        <v>0</v>
      </c>
      <c r="D15" s="9">
        <f>+'[2] VIAJES Y VOL.'!P33+'[2] VIAJES Y VOL.'!Q96</f>
        <v>0</v>
      </c>
      <c r="E15" s="9">
        <f>+'[2] VIAJES Y VOL.'!Q33+'[2] VIAJES Y VOL.'!R96</f>
        <v>0</v>
      </c>
      <c r="F15" s="9">
        <f>+'[2] VIAJES Y VOL.'!R33+'[2] VIAJES Y VOL.'!S96</f>
        <v>5.8</v>
      </c>
      <c r="G15" s="9">
        <f>+'[2] VIAJES Y VOL.'!S33+'[2] VIAJES Y VOL.'!T96</f>
        <v>9.75</v>
      </c>
      <c r="H15" s="12">
        <f>+'[2] VIAJES Y VOL.'!T33+'[2] VIAJES Y VOL.'!U96</f>
        <v>17.560000000000002</v>
      </c>
      <c r="I15" s="3">
        <f t="shared" si="0"/>
        <v>50.06</v>
      </c>
    </row>
    <row r="16" spans="1:9" ht="16.5" thickBot="1" x14ac:dyDescent="0.3">
      <c r="A16" s="8" t="s">
        <v>18</v>
      </c>
      <c r="B16" s="9">
        <f>+'[2] VIAJES Y VOL.'!N42+'[2] VIAJES Y VOL.'!O85+'[2] VIAJES Y VOL.'!N49</f>
        <v>15.71</v>
      </c>
      <c r="C16" s="9">
        <f>+'[2] VIAJES Y VOL.'!O33+'[2] VIAJES Y VOL.'!P85</f>
        <v>6.24</v>
      </c>
      <c r="D16" s="9">
        <f>+'[2] VIAJES Y VOL.'!P41+'[2] VIAJES Y VOL.'!Q85</f>
        <v>14.79</v>
      </c>
      <c r="E16" s="9">
        <f>+'[2] VIAJES Y VOL.'!Q42+'[2] VIAJES Y VOL.'!R85</f>
        <v>11.81</v>
      </c>
      <c r="F16" s="9">
        <f>+'[2] VIAJES Y VOL.'!R42+'[2] VIAJES Y VOL.'!S85</f>
        <v>4.99</v>
      </c>
      <c r="G16" s="9">
        <f>+'[2] VIAJES Y VOL.'!S42+'[2] VIAJES Y VOL.'!T85</f>
        <v>26.68</v>
      </c>
      <c r="H16" s="9">
        <f>+'[2] VIAJES Y VOL.'!T42+'[2] VIAJES Y VOL.'!U85</f>
        <v>24.87</v>
      </c>
      <c r="I16" s="3">
        <f>SUM(B16:H16)</f>
        <v>105.09</v>
      </c>
    </row>
    <row r="17" spans="1:9" ht="16.5" thickBot="1" x14ac:dyDescent="0.3">
      <c r="A17" s="10" t="s">
        <v>41</v>
      </c>
      <c r="B17" s="11">
        <f t="shared" ref="B17:H17" si="1">SUM(B7:B15)</f>
        <v>457.59000000000003</v>
      </c>
      <c r="C17" s="11">
        <f t="shared" si="1"/>
        <v>368.11</v>
      </c>
      <c r="D17" s="11">
        <f t="shared" si="1"/>
        <v>386.20000000000005</v>
      </c>
      <c r="E17" s="11">
        <f t="shared" si="1"/>
        <v>153.02000000000001</v>
      </c>
      <c r="F17" s="11">
        <f t="shared" si="1"/>
        <v>380.73</v>
      </c>
      <c r="G17" s="11">
        <f t="shared" si="1"/>
        <v>435.0100000000001</v>
      </c>
      <c r="H17" s="11">
        <f t="shared" si="1"/>
        <v>405.11</v>
      </c>
      <c r="I17" s="33">
        <f>SUM(I7:I16)</f>
        <v>2690.8600000000006</v>
      </c>
    </row>
    <row r="18" spans="1:9" ht="15.75" thickBot="1" x14ac:dyDescent="0.3"/>
    <row r="19" spans="1:9" ht="15.75" thickBot="1" x14ac:dyDescent="0.3">
      <c r="A19" s="50" t="s">
        <v>50</v>
      </c>
      <c r="B19" s="51"/>
      <c r="C19" s="52"/>
    </row>
    <row r="20" spans="1:9" x14ac:dyDescent="0.25">
      <c r="A20" s="31" t="s">
        <v>52</v>
      </c>
      <c r="B20" s="53" t="s">
        <v>51</v>
      </c>
      <c r="C20" s="53"/>
    </row>
    <row r="21" spans="1:9" x14ac:dyDescent="0.25">
      <c r="A21" s="28" t="s">
        <v>54</v>
      </c>
      <c r="B21" s="46" t="s">
        <v>53</v>
      </c>
      <c r="C21" s="46"/>
    </row>
    <row r="22" spans="1:9" x14ac:dyDescent="0.25">
      <c r="A22" s="29" t="s">
        <v>55</v>
      </c>
      <c r="B22" s="46" t="s">
        <v>56</v>
      </c>
      <c r="C22" s="46"/>
    </row>
    <row r="23" spans="1:9" x14ac:dyDescent="0.25">
      <c r="A23" s="29" t="s">
        <v>57</v>
      </c>
      <c r="B23" s="46" t="s">
        <v>64</v>
      </c>
      <c r="C23" s="46"/>
    </row>
    <row r="24" spans="1:9" x14ac:dyDescent="0.25">
      <c r="A24" s="29" t="s">
        <v>58</v>
      </c>
      <c r="B24" s="46" t="s">
        <v>65</v>
      </c>
      <c r="C24" s="46"/>
    </row>
    <row r="25" spans="1:9" x14ac:dyDescent="0.25">
      <c r="A25" s="29" t="s">
        <v>59</v>
      </c>
      <c r="B25" s="46" t="s">
        <v>66</v>
      </c>
      <c r="C25" s="46"/>
    </row>
    <row r="26" spans="1:9" x14ac:dyDescent="0.25">
      <c r="A26" s="29" t="s">
        <v>60</v>
      </c>
      <c r="B26" s="46" t="s">
        <v>67</v>
      </c>
      <c r="C26" s="46"/>
    </row>
    <row r="27" spans="1:9" x14ac:dyDescent="0.25">
      <c r="A27" s="29" t="s">
        <v>61</v>
      </c>
      <c r="B27" s="46" t="s">
        <v>68</v>
      </c>
      <c r="C27" s="46"/>
    </row>
    <row r="28" spans="1:9" x14ac:dyDescent="0.25">
      <c r="A28" s="29" t="s">
        <v>62</v>
      </c>
      <c r="B28" s="46" t="s">
        <v>69</v>
      </c>
      <c r="C28" s="46"/>
    </row>
    <row r="29" spans="1:9" x14ac:dyDescent="0.25">
      <c r="A29" s="29" t="s">
        <v>63</v>
      </c>
      <c r="B29" s="46" t="s">
        <v>70</v>
      </c>
      <c r="C29" s="46"/>
    </row>
  </sheetData>
  <mergeCells count="12">
    <mergeCell ref="B29:C29"/>
    <mergeCell ref="B3:H3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I30"/>
  <sheetViews>
    <sheetView workbookViewId="0">
      <selection activeCell="M12" sqref="M12"/>
    </sheetView>
  </sheetViews>
  <sheetFormatPr baseColWidth="10" defaultRowHeight="15" x14ac:dyDescent="0.25"/>
  <cols>
    <col min="2" max="2" width="8.42578125" customWidth="1"/>
    <col min="3" max="3" width="11.140625" customWidth="1"/>
    <col min="4" max="4" width="8.5703125" customWidth="1"/>
    <col min="5" max="6" width="8.140625" customWidth="1"/>
    <col min="7" max="7" width="8.28515625" customWidth="1"/>
    <col min="8" max="8" width="8.42578125" customWidth="1"/>
    <col min="9" max="9" width="13" customWidth="1"/>
  </cols>
  <sheetData>
    <row r="2" spans="1:9" ht="15.75" thickBot="1" x14ac:dyDescent="0.3"/>
    <row r="3" spans="1:9" ht="19.5" thickBot="1" x14ac:dyDescent="0.45">
      <c r="A3" s="13"/>
      <c r="B3" s="47" t="s">
        <v>26</v>
      </c>
      <c r="C3" s="48"/>
      <c r="D3" s="48"/>
      <c r="E3" s="48"/>
      <c r="F3" s="48"/>
      <c r="G3" s="48"/>
      <c r="H3" s="49"/>
      <c r="I3" s="13"/>
    </row>
    <row r="5" spans="1:9" ht="15.75" thickBot="1" x14ac:dyDescent="0.3"/>
    <row r="6" spans="1:9" ht="42.75" customHeight="1" thickBot="1" x14ac:dyDescent="0.3">
      <c r="A6" s="22" t="s">
        <v>0</v>
      </c>
      <c r="B6" s="23" t="s">
        <v>27</v>
      </c>
      <c r="C6" s="23" t="s">
        <v>28</v>
      </c>
      <c r="D6" s="23" t="s">
        <v>29</v>
      </c>
      <c r="E6" s="23" t="s">
        <v>30</v>
      </c>
      <c r="F6" s="24" t="s">
        <v>31</v>
      </c>
      <c r="G6" s="24" t="s">
        <v>32</v>
      </c>
      <c r="H6" s="24" t="s">
        <v>33</v>
      </c>
      <c r="I6" s="25" t="s">
        <v>8</v>
      </c>
    </row>
    <row r="7" spans="1:9" ht="16.5" thickBot="1" x14ac:dyDescent="0.3">
      <c r="A7" s="1" t="s">
        <v>9</v>
      </c>
      <c r="B7" s="2">
        <f>+'[3] VIAJES Y VOL.'!O16+'[3] VIAJES Y VOL.'!O12+'[3] VIAJES Y VOL.'!O9+'[3] VIAJES Y VOL.'!O14+'[3] VIAJES Y VOL.'!O13+'[3] VIAJES Y VOL.'!P80+'[3] VIAJES Y VOL.'!P70+'[3] VIAJES Y VOL.'!P73+'[3] VIAJES Y VOL.'!P70</f>
        <v>96.52000000000001</v>
      </c>
      <c r="C7" s="14">
        <f>+'[3] VIAJES Y VOL.'!P12+'[3] VIAJES Y VOL.'!O13+'[3] VIAJES Y VOL.'!P16+'[3] VIAJES Y VOL.'!P9+'[3] VIAJES Y VOL.'!P14+'[3] VIAJES Y VOL.'!Q73+'[3] VIAJES Y VOL.'!Q70+'[3] VIAJES Y VOL.'!Q80+'[3] VIAJES Y VOL.'!Q68</f>
        <v>94.449999999999989</v>
      </c>
      <c r="D7" s="14">
        <f>+'[3] VIAJES Y VOL.'!Q16+'[3] VIAJES Y VOL.'!Q12+'[3] VIAJES Y VOL.'!Q9+'[3] VIAJES Y VOL.'!Q14+'[3] VIAJES Y VOL.'!Q13+'[3] VIAJES Y VOL.'!R80+'[3] VIAJES Y VOL.'!R70+'[3] VIAJES Y VOL.'!R73+'[3] VIAJES Y VOL.'!R85</f>
        <v>89.45</v>
      </c>
      <c r="E7" s="14">
        <f>+'[3] VIAJES Y VOL.'!R16+'[3] VIAJES Y VOL.'!R12+'[3] VIAJES Y VOL.'!R9+'[3] VIAJES Y VOL.'!R14+'[3] VIAJES Y VOL.'!R13+'[3] VIAJES Y VOL.'!S80+'[3] VIAJES Y VOL.'!S70+'[3] VIAJES Y VOL.'!S73+'[3] VIAJES Y VOL.'!S85</f>
        <v>28.729999999999997</v>
      </c>
      <c r="F7" s="14">
        <f>+'[3] VIAJES Y VOL.'!S16+'[3] VIAJES Y VOL.'!S12+'[3] VIAJES Y VOL.'!S9+'[3] VIAJES Y VOL.'!S14+'[3] VIAJES Y VOL.'!S13+'[3] VIAJES Y VOL.'!T80+'[3] VIAJES Y VOL.'!T70+'[3] VIAJES Y VOL.'!T73+'[3] VIAJES Y VOL.'!T85</f>
        <v>97.279999999999987</v>
      </c>
      <c r="G7" s="14">
        <f>+'[3] VIAJES Y VOL.'!T16+'[3] VIAJES Y VOL.'!T12+'[3] VIAJES Y VOL.'!T9+'[3] VIAJES Y VOL.'!T14+'[3] VIAJES Y VOL.'!T13+'[3] VIAJES Y VOL.'!U80+'[3] VIAJES Y VOL.'!U70+'[3] VIAJES Y VOL.'!U73+'[3] VIAJES Y VOL.'!U85</f>
        <v>106.29999999999997</v>
      </c>
      <c r="H7" s="15">
        <f>+'[3] VIAJES Y VOL.'!U16+'[3] VIAJES Y VOL.'!U12+'[3] VIAJES Y VOL.'!U9+'[3] VIAJES Y VOL.'!U14+'[3] VIAJES Y VOL.'!U13+'[3] VIAJES Y VOL.'!V80+'[3] VIAJES Y VOL.'!V70+'[3] VIAJES Y VOL.'!V73+'[3] VIAJES Y VOL.'!V85</f>
        <v>109.47999999999999</v>
      </c>
      <c r="I7" s="3">
        <f>SUM(B7:H7)</f>
        <v>622.21</v>
      </c>
    </row>
    <row r="8" spans="1:9" ht="16.5" thickBot="1" x14ac:dyDescent="0.3">
      <c r="A8" s="1" t="s">
        <v>10</v>
      </c>
      <c r="B8" s="4">
        <f>+'[3] VIAJES Y VOL.'!O8+'[3] VIAJES Y VOL.'!O10+'[3] VIAJES Y VOL.'!O11+'[3] VIAJES Y VOL.'!O15+'[3] VIAJES Y VOL.'!O17+'[3] VIAJES Y VOL.'!P65+'[3] VIAJES Y VOL.'!P71+'[3] VIAJES Y VOL.'!P79+'[3] VIAJES Y VOL.'!P91</f>
        <v>97.320000000000007</v>
      </c>
      <c r="C8" s="16">
        <f>+'[3] VIAJES Y VOL.'!P15+'[3] VIAJES Y VOL.'!P10+'[3] VIAJES Y VOL.'!P8+'[3] VIAJES Y VOL.'!P11+'[3] VIAJES Y VOL.'!P17+'[3] VIAJES Y VOL.'!Q79+'[3] VIAJES Y VOL.'!Q65+'[3] VIAJES Y VOL.'!Q71</f>
        <v>92.419999999999987</v>
      </c>
      <c r="D8" s="16">
        <f>+'[3] VIAJES Y VOL.'!Q8+'[3] VIAJES Y VOL.'!Q10+'[3] VIAJES Y VOL.'!Q11+'[3] VIAJES Y VOL.'!Q15+'[3] VIAJES Y VOL.'!Q17+'[3] VIAJES Y VOL.'!R65+'[3] VIAJES Y VOL.'!R71+'[3] VIAJES Y VOL.'!R79+'[3] VIAJES Y VOL.'!R91</f>
        <v>90.809999999999988</v>
      </c>
      <c r="E8" s="16">
        <f>+'[3] VIAJES Y VOL.'!R8+'[3] VIAJES Y VOL.'!R10+'[3] VIAJES Y VOL.'!R11+'[3] VIAJES Y VOL.'!R15+'[3] VIAJES Y VOL.'!R17+'[3] VIAJES Y VOL.'!S65+'[3] VIAJES Y VOL.'!S71+'[3] VIAJES Y VOL.'!S79+'[3] VIAJES Y VOL.'!S91</f>
        <v>54.039999999999992</v>
      </c>
      <c r="F8" s="16">
        <f>+'[3] VIAJES Y VOL.'!S8+'[3] VIAJES Y VOL.'!S10+'[3] VIAJES Y VOL.'!S11+'[3] VIAJES Y VOL.'!S15+'[3] VIAJES Y VOL.'!S17+'[3] VIAJES Y VOL.'!T65+'[3] VIAJES Y VOL.'!T71+'[3] VIAJES Y VOL.'!T79+'[3] VIAJES Y VOL.'!T91</f>
        <v>94.27</v>
      </c>
      <c r="G8" s="16">
        <f>+'[3] VIAJES Y VOL.'!T8+'[3] VIAJES Y VOL.'!T10+'[3] VIAJES Y VOL.'!T11+'[3] VIAJES Y VOL.'!T15+'[3] VIAJES Y VOL.'!T17+'[3] VIAJES Y VOL.'!U65+'[3] VIAJES Y VOL.'!U71+'[3] VIAJES Y VOL.'!U79+'[3] VIAJES Y VOL.'!U91</f>
        <v>102.61</v>
      </c>
      <c r="H8" s="17">
        <f>+'[3] VIAJES Y VOL.'!U8+'[3] VIAJES Y VOL.'!U10+'[3] VIAJES Y VOL.'!U11+'[3] VIAJES Y VOL.'!U15+'[3] VIAJES Y VOL.'!U17+'[3] VIAJES Y VOL.'!V65+'[3] VIAJES Y VOL.'!V71+'[3] VIAJES Y VOL.'!V79+'[3] VIAJES Y VOL.'!V91</f>
        <v>97.57</v>
      </c>
      <c r="I8" s="3">
        <f t="shared" ref="I8:I15" si="0">SUM(B8:H8)</f>
        <v>629.04</v>
      </c>
    </row>
    <row r="9" spans="1:9" ht="16.5" thickBot="1" x14ac:dyDescent="0.3">
      <c r="A9" s="1" t="s">
        <v>11</v>
      </c>
      <c r="B9" s="4">
        <f>+'[3] VIAJES Y VOL.'!O19+'[3] VIAJES Y VOL.'!O28+'[3] VIAJES Y VOL.'!O21+'[3] VIAJES Y VOL.'!O25+'[3] VIAJES Y VOL.'!P75+'[3] VIAJES Y VOL.'!P69+'[3] VIAJES Y VOL.'!P66+'[3] VIAJES Y VOL.'!P78</f>
        <v>43.870000000000005</v>
      </c>
      <c r="C9" s="16">
        <f>+'[3] VIAJES Y VOL.'!P19+'[3] VIAJES Y VOL.'!P21+'[3] VIAJES Y VOL.'!P28+'[3] VIAJES Y VOL.'!P32+'[3] VIAJES Y VOL.'!Q75+'[3] VIAJES Y VOL.'!Q69+'[3] VIAJES Y VOL.'!Q66+'[3] VIAJES Y VOL.'!Q78</f>
        <v>60.290000000000006</v>
      </c>
      <c r="D9" s="16">
        <f>+'[3] VIAJES Y VOL.'!Q19+'[3] VIAJES Y VOL.'!Q28+'[3] VIAJES Y VOL.'!Q21+'[3] VIAJES Y VOL.'!Q25+'[3] VIAJES Y VOL.'!R75+'[3] VIAJES Y VOL.'!R69+'[3] VIAJES Y VOL.'!R66+'[3] VIAJES Y VOL.'!R78</f>
        <v>36.92</v>
      </c>
      <c r="E9" s="16">
        <f>+'[3] VIAJES Y VOL.'!R19+'[3] VIAJES Y VOL.'!R28+'[3] VIAJES Y VOL.'!R21+'[3] VIAJES Y VOL.'!R25+'[3] VIAJES Y VOL.'!S75+'[3] VIAJES Y VOL.'!S69+'[3] VIAJES Y VOL.'!S66+'[3] VIAJES Y VOL.'!S78</f>
        <v>8.08</v>
      </c>
      <c r="F9" s="16">
        <f>+'[3] VIAJES Y VOL.'!S19+'[3] VIAJES Y VOL.'!S28+'[3] VIAJES Y VOL.'!S21+'[3] VIAJES Y VOL.'!S25+'[3] VIAJES Y VOL.'!T75+'[3] VIAJES Y VOL.'!T69+'[3] VIAJES Y VOL.'!T66+'[3] VIAJES Y VOL.'!T78</f>
        <v>53.32</v>
      </c>
      <c r="G9" s="16">
        <f>+'[3] VIAJES Y VOL.'!T19+'[3] VIAJES Y VOL.'!T28+'[3] VIAJES Y VOL.'!T21+'[3] VIAJES Y VOL.'!T25+'[3] VIAJES Y VOL.'!U75+'[3] VIAJES Y VOL.'!U69+'[3] VIAJES Y VOL.'!U66+'[3] VIAJES Y VOL.'!U78</f>
        <v>75.39</v>
      </c>
      <c r="H9" s="17">
        <f>+'[3] VIAJES Y VOL.'!U19+'[3] VIAJES Y VOL.'!U28+'[3] VIAJES Y VOL.'!U21+'[3] VIAJES Y VOL.'!U25+'[3] VIAJES Y VOL.'!V75+'[3] VIAJES Y VOL.'!V69+'[3] VIAJES Y VOL.'!V66+'[3] VIAJES Y VOL.'!V78</f>
        <v>55.63</v>
      </c>
      <c r="I9" s="3">
        <f t="shared" si="0"/>
        <v>333.5</v>
      </c>
    </row>
    <row r="10" spans="1:9" ht="16.5" thickBot="1" x14ac:dyDescent="0.3">
      <c r="A10" s="1" t="s">
        <v>12</v>
      </c>
      <c r="B10" s="4">
        <f>+'[3] VIAJES Y VOL.'!O51+'[3] VIAJES Y VOL.'!O38+'[3] VIAJES Y VOL.'!P68+'[3] VIAJES Y VOL.'!P72+'[3] VIAJES Y VOL.'!P89</f>
        <v>54.819999999999993</v>
      </c>
      <c r="C10" s="16">
        <f>+'[3] VIAJES Y VOL.'!P39+'[3] VIAJES Y VOL.'!P51+'[3] VIAJES Y VOL.'!P24+'[3] VIAJES Y VOL.'!Q72+'[3] VIAJES Y VOL.'!Q82+'[3] VIAJES Y VOL.'!Q89+'[3] VIAJES Y VOL.'!Q88</f>
        <v>58.930000000000007</v>
      </c>
      <c r="D10" s="16">
        <f>+'[3] VIAJES Y VOL.'!Q51+'[3] VIAJES Y VOL.'!Q38+'[3] VIAJES Y VOL.'!R68+'[3] VIAJES Y VOL.'!R72+'[3] VIAJES Y VOL.'!R89</f>
        <v>31.83</v>
      </c>
      <c r="E10" s="16">
        <f>+'[3] VIAJES Y VOL.'!R51+'[3] VIAJES Y VOL.'!R38+'[3] VIAJES Y VOL.'!S68+'[3] VIAJES Y VOL.'!S72+'[3] VIAJES Y VOL.'!S89</f>
        <v>19.869999999999997</v>
      </c>
      <c r="F10" s="16">
        <f>+'[3] VIAJES Y VOL.'!S51+'[3] VIAJES Y VOL.'!S38+'[3] VIAJES Y VOL.'!T68+'[3] VIAJES Y VOL.'!T72+'[3] VIAJES Y VOL.'!T89</f>
        <v>37.78</v>
      </c>
      <c r="G10" s="16">
        <f>+'[3] VIAJES Y VOL.'!T51+'[3] VIAJES Y VOL.'!T38+'[3] VIAJES Y VOL.'!U68+'[3] VIAJES Y VOL.'!U72+'[3] VIAJES Y VOL.'!U89</f>
        <v>25.099999999999998</v>
      </c>
      <c r="H10" s="17">
        <f>+'[3] VIAJES Y VOL.'!U51+'[3] VIAJES Y VOL.'!U38+'[3] VIAJES Y VOL.'!V68+'[3] VIAJES Y VOL.'!V72+'[3] VIAJES Y VOL.'!V89</f>
        <v>42.52</v>
      </c>
      <c r="I10" s="3">
        <f t="shared" si="0"/>
        <v>270.84999999999997</v>
      </c>
    </row>
    <row r="11" spans="1:9" ht="16.5" thickBot="1" x14ac:dyDescent="0.3">
      <c r="A11" s="1" t="s">
        <v>13</v>
      </c>
      <c r="B11" s="4">
        <f>+'[3] VIAJES Y VOL.'!O48+'[3] VIAJES Y VOL.'!O44+'[3] VIAJES Y VOL.'!O50+'[3] VIAJES Y VOL.'!P90+'[3] VIAJES Y VOL.'!P84</f>
        <v>21.97</v>
      </c>
      <c r="C11" s="16">
        <f>+ '[3] VIAJES Y VOL.'!Q90+'[3] VIAJES Y VOL.'!Q84</f>
        <v>10.67</v>
      </c>
      <c r="D11" s="16">
        <f>+'[3] VIAJES Y VOL.'!Q48+'[3] VIAJES Y VOL.'!Q44+'[3] VIAJES Y VOL.'!Q50+'[3] VIAJES Y VOL.'!R90+'[3] VIAJES Y VOL.'!R84</f>
        <v>25.27</v>
      </c>
      <c r="E11" s="16">
        <f>+'[3] VIAJES Y VOL.'!R48+'[3] VIAJES Y VOL.'!R44+'[3] VIAJES Y VOL.'!R50+'[3] VIAJES Y VOL.'!S90+'[3] VIAJES Y VOL.'!S84</f>
        <v>0</v>
      </c>
      <c r="F11" s="16">
        <f>+'[3] VIAJES Y VOL.'!S48+'[3] VIAJES Y VOL.'!S44+'[3] VIAJES Y VOL.'!S50+'[3] VIAJES Y VOL.'!T90+'[3] VIAJES Y VOL.'!T84</f>
        <v>29.619999999999997</v>
      </c>
      <c r="G11" s="16">
        <f>+'[3] VIAJES Y VOL.'!T48+'[3] VIAJES Y VOL.'!T44+'[3] VIAJES Y VOL.'!T50+'[3] VIAJES Y VOL.'!U90+'[3] VIAJES Y VOL.'!U84</f>
        <v>20.23</v>
      </c>
      <c r="H11" s="17">
        <f>+'[3] VIAJES Y VOL.'!U48+'[3] VIAJES Y VOL.'!U44+'[3] VIAJES Y VOL.'!U50+'[3] VIAJES Y VOL.'!V90+'[3] VIAJES Y VOL.'!V84</f>
        <v>32.71</v>
      </c>
      <c r="I11" s="3">
        <f t="shared" si="0"/>
        <v>140.47</v>
      </c>
    </row>
    <row r="12" spans="1:9" ht="16.5" thickBot="1" x14ac:dyDescent="0.3">
      <c r="A12" s="1" t="s">
        <v>14</v>
      </c>
      <c r="B12" s="4">
        <f>+'[3] VIAJES Y VOL.'!O53+'[3] VIAJES Y VOL.'!O41+'[3] VIAJES Y VOL.'!O20+'[3] VIAJES Y VOL.'!P77+'[3] VIAJES Y VOL.'!P76+'[3] VIAJES Y VOL.'!P67+'[3] VIAJES Y VOL.'!P83+'[3] VIAJES Y VOL.'!O42+'[3] VIAJES Y VOL.'!O43</f>
        <v>47.42</v>
      </c>
      <c r="C12" s="16">
        <f>+'[3] VIAJES Y VOL.'!P42+'[3] VIAJES Y VOL.'!P43+'[3] VIAJES Y VOL.'!Q77+'[3] VIAJES Y VOL.'!Q67+'[3] VIAJES Y VOL.'!Q83</f>
        <v>53.82</v>
      </c>
      <c r="D12" s="16">
        <f>+'[3] VIAJES Y VOL.'!Q53+'[3] VIAJES Y VOL.'!Q41+'[3] VIAJES Y VOL.'!Q20+'[3] VIAJES Y VOL.'!R77+'[3] VIAJES Y VOL.'!R76+'[3] VIAJES Y VOL.'!R67+'[3] VIAJES Y VOL.'!R83+'[3] VIAJES Y VOL.'!Q42</f>
        <v>24.419999999999998</v>
      </c>
      <c r="E12" s="16">
        <f>+'[3] VIAJES Y VOL.'!R53+'[3] VIAJES Y VOL.'!R41+'[3] VIAJES Y VOL.'!R20+'[3] VIAJES Y VOL.'!S77+'[3] VIAJES Y VOL.'!S76+'[3] VIAJES Y VOL.'!S67+'[3] VIAJES Y VOL.'!S83+'[3] VIAJES Y VOL.'!R42</f>
        <v>3.94</v>
      </c>
      <c r="F12" s="16">
        <f>+'[3] VIAJES Y VOL.'!S53+'[3] VIAJES Y VOL.'!S41+'[3] VIAJES Y VOL.'!S20+'[3] VIAJES Y VOL.'!T77+'[3] VIAJES Y VOL.'!T76+'[3] VIAJES Y VOL.'!T67+'[3] VIAJES Y VOL.'!T83+'[3] VIAJES Y VOL.'!S42</f>
        <v>29.410000000000004</v>
      </c>
      <c r="G12" s="16">
        <f>+'[3] VIAJES Y VOL.'!T53+'[3] VIAJES Y VOL.'!T41+'[3] VIAJES Y VOL.'!T20+'[3] VIAJES Y VOL.'!U77+'[3] VIAJES Y VOL.'!U76+'[3] VIAJES Y VOL.'!U67+'[3] VIAJES Y VOL.'!U83+'[3] VIAJES Y VOL.'!T42</f>
        <v>52.679999999999993</v>
      </c>
      <c r="H12" s="17">
        <f>+'[3] VIAJES Y VOL.'!U53+'[3] VIAJES Y VOL.'!U41+'[3] VIAJES Y VOL.'!U20+'[3] VIAJES Y VOL.'!V77+'[3] VIAJES Y VOL.'!V76+'[3] VIAJES Y VOL.'!V67+'[3] VIAJES Y VOL.'!V83+'[3] VIAJES Y VOL.'!U42</f>
        <v>59.99</v>
      </c>
      <c r="I12" s="3">
        <f t="shared" si="0"/>
        <v>271.68</v>
      </c>
    </row>
    <row r="13" spans="1:9" ht="16.5" thickBot="1" x14ac:dyDescent="0.3">
      <c r="A13" s="1" t="s">
        <v>15</v>
      </c>
      <c r="B13" s="5">
        <f>+'[3] VIAJES Y VOL.'!O35+'[3] VIAJES Y VOL.'!Y23+'[3] VIAJES Y VOL.'!O27+'[3] VIAJES Y VOL.'!P87</f>
        <v>12.01</v>
      </c>
      <c r="C13" s="18">
        <f>+'[3] VIAJES Y VOL.'!P27+'[3] VIAJES Y VOL.'!P38+'[3] VIAJES Y VOL.'!Q87</f>
        <v>39.99</v>
      </c>
      <c r="D13" s="18">
        <f>+'[3] VIAJES Y VOL.'!Q35+'[3] VIAJES Y VOL.'!AA23+'[3] VIAJES Y VOL.'!Q27+'[3] VIAJES Y VOL.'!R87</f>
        <v>30.790000000000003</v>
      </c>
      <c r="E13" s="18">
        <f>+'[3] VIAJES Y VOL.'!R35+'[3] VIAJES Y VOL.'!AB23+'[3] VIAJES Y VOL.'!R27+'[3] VIAJES Y VOL.'!S87</f>
        <v>7.04</v>
      </c>
      <c r="F13" s="18">
        <f>+'[3] VIAJES Y VOL.'!S35+'[3] VIAJES Y VOL.'!AC23+'[3] VIAJES Y VOL.'!S27+'[3] VIAJES Y VOL.'!T87</f>
        <v>53.019999999999996</v>
      </c>
      <c r="G13" s="18">
        <f>+'[3] VIAJES Y VOL.'!T35+'[3] VIAJES Y VOL.'!AD23+'[3] VIAJES Y VOL.'!T27+'[3] VIAJES Y VOL.'!U87</f>
        <v>31.840000000000003</v>
      </c>
      <c r="H13" s="19">
        <f>+'[3] VIAJES Y VOL.'!U35+'[3] VIAJES Y VOL.'!AE23+'[3] VIAJES Y VOL.'!U27+'[3] VIAJES Y VOL.'!V87</f>
        <v>74.910000000000011</v>
      </c>
      <c r="I13" s="3">
        <f t="shared" si="0"/>
        <v>249.60000000000002</v>
      </c>
    </row>
    <row r="14" spans="1:9" ht="16.5" thickBot="1" x14ac:dyDescent="0.3">
      <c r="A14" s="1" t="s">
        <v>16</v>
      </c>
      <c r="B14" s="6">
        <f>+'[3] VIAJES Y VOL.'!O49+'[3] VIAJES Y VOL.'!P86+'[3] VIAJES Y VOL.'!P74+'[3] VIAJES Y VOL.'!O23</f>
        <v>32.51</v>
      </c>
      <c r="C14" s="20">
        <f>+'[3] VIAJES Y VOL.'!P23+'[3] VIAJES Y VOL.'!P49+'[3] VIAJES Y VOL.'!Q86+'[3] VIAJES Y VOL.'!Q74</f>
        <v>22.91</v>
      </c>
      <c r="D14" s="20">
        <f>+'[3] VIAJES Y VOL.'!Q49+'[3] VIAJES Y VOL.'!R86+'[3] VIAJES Y VOL.'!R74+'[3] VIAJES Y VOL.'!Q23</f>
        <v>29.16</v>
      </c>
      <c r="E14" s="20">
        <f>+'[3] VIAJES Y VOL.'!R49+'[3] VIAJES Y VOL.'!S86+'[3] VIAJES Y VOL.'!S74+'[3] VIAJES Y VOL.'!R23</f>
        <v>12.28</v>
      </c>
      <c r="F14" s="20">
        <f>+'[3] VIAJES Y VOL.'!S49+'[3] VIAJES Y VOL.'!T86+'[3] VIAJES Y VOL.'!T74+'[3] VIAJES Y VOL.'!S23</f>
        <v>27.490000000000002</v>
      </c>
      <c r="G14" s="20">
        <f>+'[3] VIAJES Y VOL.'!T49+'[3] VIAJES Y VOL.'!U86+'[3] VIAJES Y VOL.'!U74+'[3] VIAJES Y VOL.'!T23</f>
        <v>46.519999999999996</v>
      </c>
      <c r="H14" s="21">
        <f>+'[3] VIAJES Y VOL.'!U49+'[3] VIAJES Y VOL.'!V86+'[3] VIAJES Y VOL.'!V74+'[3] VIAJES Y VOL.'!U23</f>
        <v>34.119999999999997</v>
      </c>
      <c r="I14" s="3">
        <f t="shared" si="0"/>
        <v>204.99</v>
      </c>
    </row>
    <row r="15" spans="1:9" ht="16.5" thickBot="1" x14ac:dyDescent="0.3">
      <c r="A15" s="1" t="s">
        <v>17</v>
      </c>
      <c r="B15" s="7">
        <f>+'[3] VIAJES Y VOL.'!O33+'[3] VIAJES Y VOL.'!P93</f>
        <v>12.989999999999998</v>
      </c>
      <c r="C15" s="9">
        <f>+'[3] VIAJES Y VOL.'!P33</f>
        <v>16.89</v>
      </c>
      <c r="D15" s="9">
        <f>+'[3] VIAJES Y VOL.'!Q33+'[3] VIAJES Y VOL.'!R93</f>
        <v>4.66</v>
      </c>
      <c r="E15" s="9">
        <f>+'[3] VIAJES Y VOL.'!R33+'[3] VIAJES Y VOL.'!S93</f>
        <v>0</v>
      </c>
      <c r="F15" s="9">
        <f>+'[3] VIAJES Y VOL.'!S33+'[3] VIAJES Y VOL.'!T93</f>
        <v>6.55</v>
      </c>
      <c r="G15" s="9">
        <f>+'[3] VIAJES Y VOL.'!T33+'[3] VIAJES Y VOL.'!U93</f>
        <v>5.61</v>
      </c>
      <c r="H15" s="12">
        <f>+'[3] VIAJES Y VOL.'!U33+'[3] VIAJES Y VOL.'!V93</f>
        <v>2.62</v>
      </c>
      <c r="I15" s="3">
        <f t="shared" si="0"/>
        <v>49.319999999999993</v>
      </c>
    </row>
    <row r="16" spans="1:9" ht="16.5" thickBot="1" x14ac:dyDescent="0.3">
      <c r="A16" s="8" t="s">
        <v>18</v>
      </c>
      <c r="B16" s="9">
        <f>+'[3] VIAJES Y VOL.'!O38+'[3] VIAJES Y VOL.'!P81+'[3] VIAJES Y VOL.'!O45</f>
        <v>27.799999999999997</v>
      </c>
      <c r="C16" s="9">
        <f>+'[3] VIAJES Y VOL.'!P33+'[3] VIAJES Y VOL.'!Q81</f>
        <v>22.61</v>
      </c>
      <c r="D16" s="9">
        <f>+'[3] VIAJES Y VOL.'!Q37+'[3] VIAJES Y VOL.'!R81</f>
        <v>3.99</v>
      </c>
      <c r="E16" s="9">
        <f>+'[3] VIAJES Y VOL.'!R38+'[3] VIAJES Y VOL.'!S81</f>
        <v>7.18</v>
      </c>
      <c r="F16" s="9">
        <f>+'[3] VIAJES Y VOL.'!S38+'[3] VIAJES Y VOL.'!T81</f>
        <v>32.93</v>
      </c>
      <c r="G16" s="9">
        <f>+'[3] VIAJES Y VOL.'!T38+'[3] VIAJES Y VOL.'!U81</f>
        <v>5.14</v>
      </c>
      <c r="H16" s="9">
        <f>+'[3] VIAJES Y VOL.'!U38+'[3] VIAJES Y VOL.'!V81</f>
        <v>30.96</v>
      </c>
      <c r="I16" s="3">
        <f>SUM(B16:H16)</f>
        <v>130.60999999999999</v>
      </c>
    </row>
    <row r="17" spans="1:9" ht="16.5" thickBot="1" x14ac:dyDescent="0.3">
      <c r="A17" s="10" t="s">
        <v>41</v>
      </c>
      <c r="B17" s="11">
        <f t="shared" ref="B17:H17" si="1">SUM(B7:B15)</f>
        <v>419.43</v>
      </c>
      <c r="C17" s="11">
        <f t="shared" si="1"/>
        <v>450.37</v>
      </c>
      <c r="D17" s="11">
        <f t="shared" si="1"/>
        <v>363.31000000000006</v>
      </c>
      <c r="E17" s="11">
        <f t="shared" si="1"/>
        <v>133.97999999999996</v>
      </c>
      <c r="F17" s="11">
        <f t="shared" si="1"/>
        <v>428.74</v>
      </c>
      <c r="G17" s="11">
        <f t="shared" si="1"/>
        <v>466.28</v>
      </c>
      <c r="H17" s="11">
        <f t="shared" si="1"/>
        <v>509.55</v>
      </c>
      <c r="I17" s="33">
        <f>SUM(I7:I16)</f>
        <v>2902.2700000000004</v>
      </c>
    </row>
    <row r="19" spans="1:9" ht="15.75" thickBot="1" x14ac:dyDescent="0.3"/>
    <row r="20" spans="1:9" ht="15.75" thickBot="1" x14ac:dyDescent="0.3">
      <c r="A20" s="50" t="s">
        <v>50</v>
      </c>
      <c r="B20" s="51"/>
      <c r="C20" s="52"/>
    </row>
    <row r="21" spans="1:9" x14ac:dyDescent="0.25">
      <c r="A21" s="31" t="s">
        <v>52</v>
      </c>
      <c r="B21" s="53" t="s">
        <v>51</v>
      </c>
      <c r="C21" s="53"/>
      <c r="D21" s="27"/>
    </row>
    <row r="22" spans="1:9" x14ac:dyDescent="0.25">
      <c r="A22" s="28" t="s">
        <v>54</v>
      </c>
      <c r="B22" s="46" t="s">
        <v>53</v>
      </c>
      <c r="C22" s="46"/>
      <c r="D22" s="30"/>
    </row>
    <row r="23" spans="1:9" x14ac:dyDescent="0.25">
      <c r="A23" s="29" t="s">
        <v>55</v>
      </c>
      <c r="B23" s="46" t="s">
        <v>56</v>
      </c>
      <c r="C23" s="46"/>
    </row>
    <row r="24" spans="1:9" x14ac:dyDescent="0.25">
      <c r="A24" s="29" t="s">
        <v>57</v>
      </c>
      <c r="B24" s="46" t="s">
        <v>64</v>
      </c>
      <c r="C24" s="46"/>
    </row>
    <row r="25" spans="1:9" x14ac:dyDescent="0.25">
      <c r="A25" s="29" t="s">
        <v>58</v>
      </c>
      <c r="B25" s="46" t="s">
        <v>65</v>
      </c>
      <c r="C25" s="46"/>
    </row>
    <row r="26" spans="1:9" x14ac:dyDescent="0.25">
      <c r="A26" s="29" t="s">
        <v>59</v>
      </c>
      <c r="B26" s="46" t="s">
        <v>66</v>
      </c>
      <c r="C26" s="46"/>
    </row>
    <row r="27" spans="1:9" x14ac:dyDescent="0.25">
      <c r="A27" s="29" t="s">
        <v>60</v>
      </c>
      <c r="B27" s="46" t="s">
        <v>67</v>
      </c>
      <c r="C27" s="46"/>
    </row>
    <row r="28" spans="1:9" x14ac:dyDescent="0.25">
      <c r="A28" s="29" t="s">
        <v>61</v>
      </c>
      <c r="B28" s="46" t="s">
        <v>68</v>
      </c>
      <c r="C28" s="46"/>
    </row>
    <row r="29" spans="1:9" x14ac:dyDescent="0.25">
      <c r="A29" s="29" t="s">
        <v>62</v>
      </c>
      <c r="B29" s="46" t="s">
        <v>69</v>
      </c>
      <c r="C29" s="46"/>
    </row>
    <row r="30" spans="1:9" x14ac:dyDescent="0.25">
      <c r="A30" s="29" t="s">
        <v>63</v>
      </c>
      <c r="B30" s="46" t="s">
        <v>70</v>
      </c>
      <c r="C30" s="46"/>
    </row>
  </sheetData>
  <mergeCells count="12">
    <mergeCell ref="B29:C29"/>
    <mergeCell ref="B30:C30"/>
    <mergeCell ref="B24:C24"/>
    <mergeCell ref="B25:C25"/>
    <mergeCell ref="B26:C26"/>
    <mergeCell ref="B27:C27"/>
    <mergeCell ref="B28:C28"/>
    <mergeCell ref="B3:H3"/>
    <mergeCell ref="A20:C20"/>
    <mergeCell ref="B21:C21"/>
    <mergeCell ref="B22:C22"/>
    <mergeCell ref="B23:C2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I29"/>
  <sheetViews>
    <sheetView zoomScale="106" zoomScaleNormal="106" workbookViewId="0">
      <selection activeCell="L5" sqref="L5"/>
    </sheetView>
  </sheetViews>
  <sheetFormatPr baseColWidth="10" defaultRowHeight="15" x14ac:dyDescent="0.25"/>
  <cols>
    <col min="1" max="1" width="10.85546875" customWidth="1"/>
    <col min="2" max="2" width="8.42578125" customWidth="1"/>
    <col min="3" max="3" width="10.140625" customWidth="1"/>
    <col min="4" max="4" width="8.42578125" customWidth="1"/>
    <col min="5" max="5" width="7.85546875" customWidth="1"/>
    <col min="6" max="6" width="8" customWidth="1"/>
    <col min="7" max="8" width="8.5703125" customWidth="1"/>
    <col min="9" max="9" width="11" customWidth="1"/>
  </cols>
  <sheetData>
    <row r="2" spans="1:9" ht="15.75" thickBot="1" x14ac:dyDescent="0.3"/>
    <row r="3" spans="1:9" ht="19.5" thickBot="1" x14ac:dyDescent="0.45">
      <c r="A3" s="13"/>
      <c r="B3" s="47" t="s">
        <v>26</v>
      </c>
      <c r="C3" s="48"/>
      <c r="D3" s="48"/>
      <c r="E3" s="48"/>
      <c r="F3" s="48"/>
      <c r="G3" s="48"/>
      <c r="H3" s="49"/>
      <c r="I3" s="13"/>
    </row>
    <row r="4" spans="1:9" ht="15.75" thickBot="1" x14ac:dyDescent="0.3"/>
    <row r="5" spans="1:9" ht="30" customHeight="1" thickBot="1" x14ac:dyDescent="0.3">
      <c r="A5" s="35" t="s">
        <v>0</v>
      </c>
      <c r="B5" s="36" t="s">
        <v>19</v>
      </c>
      <c r="C5" s="36" t="s">
        <v>20</v>
      </c>
      <c r="D5" s="36" t="s">
        <v>21</v>
      </c>
      <c r="E5" s="36" t="s">
        <v>22</v>
      </c>
      <c r="F5" s="37" t="s">
        <v>23</v>
      </c>
      <c r="G5" s="37" t="s">
        <v>24</v>
      </c>
      <c r="H5" s="37" t="s">
        <v>25</v>
      </c>
      <c r="I5" s="38" t="s">
        <v>8</v>
      </c>
    </row>
    <row r="6" spans="1:9" ht="42.75" customHeight="1" thickBot="1" x14ac:dyDescent="0.3">
      <c r="A6" s="1" t="s">
        <v>9</v>
      </c>
      <c r="B6" s="2">
        <f>+'[4] VIAJES Y VOL.'!O16+'[4] VIAJES Y VOL.'!O12+'[4] VIAJES Y VOL.'!O9+'[4] VIAJES Y VOL.'!O14+'[4] VIAJES Y VOL.'!O13+'[4] VIAJES Y VOL.'!P80+'[4] VIAJES Y VOL.'!P70+'[4] VIAJES Y VOL.'!P73+'[4] VIAJES Y VOL.'!P70+'[4] VIAJES Y VOL.'!P85</f>
        <v>99.43</v>
      </c>
      <c r="C6" s="2">
        <f>+'[4] VIAJES Y VOL.'!P16+'[4] VIAJES Y VOL.'!P12+'[4] VIAJES Y VOL.'!P9+'[4] VIAJES Y VOL.'!P14+'[4] VIAJES Y VOL.'!P13+'[4] VIAJES Y VOL.'!Q80+'[4] VIAJES Y VOL.'!Q70+'[4] VIAJES Y VOL.'!Q73+'[4] VIAJES Y VOL.'!Q70+'[4] VIAJES Y VOL.'!Q85</f>
        <v>104.64999999999998</v>
      </c>
      <c r="D6" s="2">
        <f>+'[4] VIAJES Y VOL.'!Q16+'[4] VIAJES Y VOL.'!Q12+'[4] VIAJES Y VOL.'!Q9+'[4] VIAJES Y VOL.'!Q14+'[4] VIAJES Y VOL.'!Q13+'[4] VIAJES Y VOL.'!R80+'[4] VIAJES Y VOL.'!R70+'[4] VIAJES Y VOL.'!R73+'[4] VIAJES Y VOL.'!R70+'[4] VIAJES Y VOL.'!R85</f>
        <v>94.720000000000013</v>
      </c>
      <c r="E6" s="2">
        <f>+'[4] VIAJES Y VOL.'!R16+'[4] VIAJES Y VOL.'!R12+'[4] VIAJES Y VOL.'!R9+'[4] VIAJES Y VOL.'!R14+'[4] VIAJES Y VOL.'!R13+'[4] VIAJES Y VOL.'!S80+'[4] VIAJES Y VOL.'!S70+'[4] VIAJES Y VOL.'!S73+'[4] VIAJES Y VOL.'!S70+'[4] VIAJES Y VOL.'!S85</f>
        <v>58.79</v>
      </c>
      <c r="F6" s="2">
        <f>+'[4] VIAJES Y VOL.'!S16+'[4] VIAJES Y VOL.'!S12+'[4] VIAJES Y VOL.'!S9+'[4] VIAJES Y VOL.'!S14+'[4] VIAJES Y VOL.'!S13+'[4] VIAJES Y VOL.'!T80+'[4] VIAJES Y VOL.'!T70+'[4] VIAJES Y VOL.'!T73+'[4] VIAJES Y VOL.'!T70+'[4] VIAJES Y VOL.'!T85</f>
        <v>99.29</v>
      </c>
      <c r="G6" s="2">
        <f>+'[4] VIAJES Y VOL.'!T16+'[4] VIAJES Y VOL.'!T12+'[4] VIAJES Y VOL.'!T9+'[4] VIAJES Y VOL.'!T14+'[4] VIAJES Y VOL.'!T13+'[4] VIAJES Y VOL.'!U80+'[4] VIAJES Y VOL.'!U70+'[4] VIAJES Y VOL.'!U73+'[4] VIAJES Y VOL.'!U70+'[4] VIAJES Y VOL.'!U85</f>
        <v>101.43</v>
      </c>
      <c r="H6" s="2">
        <f>+'[4] VIAJES Y VOL.'!U16+'[4] VIAJES Y VOL.'!U12+'[4] VIAJES Y VOL.'!U9+'[4] VIAJES Y VOL.'!U14+'[4] VIAJES Y VOL.'!U13+'[4] VIAJES Y VOL.'!V80+'[4] VIAJES Y VOL.'!V70+'[4] VIAJES Y VOL.'!V73+'[4] VIAJES Y VOL.'!V70+'[4] VIAJES Y VOL.'!V85</f>
        <v>106.05000000000001</v>
      </c>
      <c r="I6" s="3">
        <f>SUM(B6:H6)</f>
        <v>664.36000000000013</v>
      </c>
    </row>
    <row r="7" spans="1:9" ht="16.5" thickBot="1" x14ac:dyDescent="0.3">
      <c r="A7" s="1" t="s">
        <v>10</v>
      </c>
      <c r="B7" s="4">
        <f>+'[4] VIAJES Y VOL.'!O8+'[4] VIAJES Y VOL.'!O10+'[4] VIAJES Y VOL.'!O11+'[4] VIAJES Y VOL.'!O15+'[4] VIAJES Y VOL.'!O17+'[4] VIAJES Y VOL.'!P65+'[4] VIAJES Y VOL.'!P71+'[4] VIAJES Y VOL.'!P79+'[4] VIAJES Y VOL.'!P91+'[4] VIAJES Y VOL.'!P93+'[4] VIAJES Y VOL.'!O18</f>
        <v>94.97</v>
      </c>
      <c r="C7" s="4">
        <f>+'[4] VIAJES Y VOL.'!P8+'[4] VIAJES Y VOL.'!P10+'[4] VIAJES Y VOL.'!P11+'[4] VIAJES Y VOL.'!P15+'[4] VIAJES Y VOL.'!P17+'[4] VIAJES Y VOL.'!Q65+'[4] VIAJES Y VOL.'!Q71+'[4] VIAJES Y VOL.'!Q79+'[4] VIAJES Y VOL.'!Q91+'[4] VIAJES Y VOL.'!Q93</f>
        <v>82.38</v>
      </c>
      <c r="D7" s="4">
        <f>+'[4] VIAJES Y VOL.'!Q8+'[4] VIAJES Y VOL.'!Q10+'[4] VIAJES Y VOL.'!Q11+'[4] VIAJES Y VOL.'!Q15+'[4] VIAJES Y VOL.'!Q17+'[4] VIAJES Y VOL.'!R65+'[4] VIAJES Y VOL.'!R71+'[4] VIAJES Y VOL.'!R79+'[4] VIAJES Y VOL.'!R91+'[4] VIAJES Y VOL.'!R93</f>
        <v>79.04000000000002</v>
      </c>
      <c r="E7" s="4">
        <f>+'[4] VIAJES Y VOL.'!R8+'[4] VIAJES Y VOL.'!R10+'[4] VIAJES Y VOL.'!R11+'[4] VIAJES Y VOL.'!R15+'[4] VIAJES Y VOL.'!R17+'[4] VIAJES Y VOL.'!S65+'[4] VIAJES Y VOL.'!S71+'[4] VIAJES Y VOL.'!S79+'[4] VIAJES Y VOL.'!S91+'[4] VIAJES Y VOL.'!S93</f>
        <v>30.68</v>
      </c>
      <c r="F7" s="4">
        <f>+'[4] VIAJES Y VOL.'!S8+'[4] VIAJES Y VOL.'!S10+'[4] VIAJES Y VOL.'!S11+'[4] VIAJES Y VOL.'!S15+'[4] VIAJES Y VOL.'!S17+'[4] VIAJES Y VOL.'!T65+'[4] VIAJES Y VOL.'!T71+'[4] VIAJES Y VOL.'!T79+'[4] VIAJES Y VOL.'!T91+'[4] VIAJES Y VOL.'!T93</f>
        <v>77.680000000000007</v>
      </c>
      <c r="G7" s="4">
        <f>+'[4] VIAJES Y VOL.'!T8+'[4] VIAJES Y VOL.'!T10+'[4] VIAJES Y VOL.'!T11+'[4] VIAJES Y VOL.'!T15+'[4] VIAJES Y VOL.'!T17+'[4] VIAJES Y VOL.'!U65+'[4] VIAJES Y VOL.'!U71+'[4] VIAJES Y VOL.'!U79+'[4] VIAJES Y VOL.'!U91+'[4] VIAJES Y VOL.'!U93</f>
        <v>98.18</v>
      </c>
      <c r="H7" s="4">
        <f>+'[4] VIAJES Y VOL.'!U8+'[4] VIAJES Y VOL.'!U10+'[4] VIAJES Y VOL.'!U11+'[4] VIAJES Y VOL.'!U15+'[4] VIAJES Y VOL.'!U17+'[4] VIAJES Y VOL.'!V65+'[4] VIAJES Y VOL.'!V71+'[4] VIAJES Y VOL.'!V79+'[4] VIAJES Y VOL.'!V91+'[4] VIAJES Y VOL.'!V93</f>
        <v>78.989999999999995</v>
      </c>
      <c r="I7" s="3">
        <f t="shared" ref="I7:I14" si="0">SUM(B7:H7)</f>
        <v>541.91999999999996</v>
      </c>
    </row>
    <row r="8" spans="1:9" ht="16.5" thickBot="1" x14ac:dyDescent="0.3">
      <c r="A8" s="1" t="s">
        <v>11</v>
      </c>
      <c r="B8" s="4">
        <f>+'[4] VIAJES Y VOL.'!O19+'[4] VIAJES Y VOL.'!O28+'[4] VIAJES Y VOL.'!O21+'[4] VIAJES Y VOL.'!O25+'[4] VIAJES Y VOL.'!P75+'[4] VIAJES Y VOL.'!P69+'[4] VIAJES Y VOL.'!P66+'[4] VIAJES Y VOL.'!P78+'[4] VIAJES Y VOL.'!O32</f>
        <v>77.88</v>
      </c>
      <c r="C8" s="4">
        <f>+'[4] VIAJES Y VOL.'!P19+'[4] VIAJES Y VOL.'!P28+'[4] VIAJES Y VOL.'!P21+'[4] VIAJES Y VOL.'!P25+'[4] VIAJES Y VOL.'!Q75+'[4] VIAJES Y VOL.'!Q69+'[4] VIAJES Y VOL.'!Q66+'[4] VIAJES Y VOL.'!Q78+'[4] VIAJES Y VOL.'!P32</f>
        <v>61</v>
      </c>
      <c r="D8" s="4">
        <f>+'[4] VIAJES Y VOL.'!Q19+'[4] VIAJES Y VOL.'!Q28+'[4] VIAJES Y VOL.'!Q21+'[4] VIAJES Y VOL.'!Q25+'[4] VIAJES Y VOL.'!R75+'[4] VIAJES Y VOL.'!R69+'[4] VIAJES Y VOL.'!R66+'[4] VIAJES Y VOL.'!R78+'[4] VIAJES Y VOL.'!Q32</f>
        <v>36.4</v>
      </c>
      <c r="E8" s="4">
        <f>+'[4] VIAJES Y VOL.'!R19+'[4] VIAJES Y VOL.'!R28+'[4] VIAJES Y VOL.'!R21+'[4] VIAJES Y VOL.'!R25+'[4] VIAJES Y VOL.'!S75+'[4] VIAJES Y VOL.'!S69+'[4] VIAJES Y VOL.'!S66+'[4] VIAJES Y VOL.'!S78+'[4] VIAJES Y VOL.'!R32</f>
        <v>52.08</v>
      </c>
      <c r="F8" s="4">
        <f>+'[4] VIAJES Y VOL.'!S19+'[4] VIAJES Y VOL.'!S28+'[4] VIAJES Y VOL.'!S21+'[4] VIAJES Y VOL.'!S25+'[4] VIAJES Y VOL.'!T75+'[4] VIAJES Y VOL.'!T69+'[4] VIAJES Y VOL.'!T66+'[4] VIAJES Y VOL.'!T78+'[4] VIAJES Y VOL.'!S32</f>
        <v>68.14</v>
      </c>
      <c r="G8" s="4">
        <f>+'[4] VIAJES Y VOL.'!T19+'[4] VIAJES Y VOL.'!T28+'[4] VIAJES Y VOL.'!T21+'[4] VIAJES Y VOL.'!T25+'[4] VIAJES Y VOL.'!U75+'[4] VIAJES Y VOL.'!U69+'[4] VIAJES Y VOL.'!U66+'[4] VIAJES Y VOL.'!U78+'[4] VIAJES Y VOL.'!T32</f>
        <v>46.93</v>
      </c>
      <c r="H8" s="4">
        <f>+'[4] VIAJES Y VOL.'!U19+'[4] VIAJES Y VOL.'!U28+'[4] VIAJES Y VOL.'!U21+'[4] VIAJES Y VOL.'!U25+'[4] VIAJES Y VOL.'!V75+'[4] VIAJES Y VOL.'!V69+'[4] VIAJES Y VOL.'!V66+'[4] VIAJES Y VOL.'!V78+'[4] VIAJES Y VOL.'!U32</f>
        <v>58.589999999999996</v>
      </c>
      <c r="I8" s="3">
        <f t="shared" si="0"/>
        <v>401.02</v>
      </c>
    </row>
    <row r="9" spans="1:9" ht="16.5" thickBot="1" x14ac:dyDescent="0.3">
      <c r="A9" s="1" t="s">
        <v>12</v>
      </c>
      <c r="B9" s="4">
        <f>+'[4] VIAJES Y VOL.'!O51+'[4] VIAJES Y VOL.'!O39+'[4] VIAJES Y VOL.'!P88+'[4] VIAJES Y VOL.'!P72+'[4] VIAJES Y VOL.'!P89+'[4] VIAJES Y VOL.'!P82+'[4] VIAJES Y VOL.'!O44+'[4] VIAJES Y VOL.'!O26+'[4] VIAJES Y VOL.'!P72+'[4] VIAJES Y VOL.'!P82+'[4] VIAJES Y VOL.'!P89+'[4] VIAJES Y VOL.'!P88</f>
        <v>98.89</v>
      </c>
      <c r="C9" s="4">
        <f>+'[4] VIAJES Y VOL.'!P51+'[4] VIAJES Y VOL.'!P39+'[4] VIAJES Y VOL.'!Q88+'[4] VIAJES Y VOL.'!Q72+'[4] VIAJES Y VOL.'!Q89+'[4] VIAJES Y VOL.'!Q82</f>
        <v>56.64</v>
      </c>
      <c r="D9" s="4">
        <f>+'[4] VIAJES Y VOL.'!Q51+'[4] VIAJES Y VOL.'!Q39+'[4] VIAJES Y VOL.'!R88+'[4] VIAJES Y VOL.'!R72+'[4] VIAJES Y VOL.'!R89+'[4] VIAJES Y VOL.'!R82</f>
        <v>32.300000000000004</v>
      </c>
      <c r="E9" s="4">
        <f>+'[4] VIAJES Y VOL.'!R51+'[4] VIAJES Y VOL.'!R39+'[4] VIAJES Y VOL.'!S88+'[4] VIAJES Y VOL.'!S72+'[4] VIAJES Y VOL.'!S89+'[4] VIAJES Y VOL.'!S82</f>
        <v>16.36</v>
      </c>
      <c r="F9" s="4">
        <f>+'[4] VIAJES Y VOL.'!S51+'[4] VIAJES Y VOL.'!S39+'[4] VIAJES Y VOL.'!T88+'[4] VIAJES Y VOL.'!T72+'[4] VIAJES Y VOL.'!T89+'[4] VIAJES Y VOL.'!T82</f>
        <v>33.82</v>
      </c>
      <c r="G9" s="4">
        <f>+'[4] VIAJES Y VOL.'!T51+'[4] VIAJES Y VOL.'!T39+'[4] VIAJES Y VOL.'!U88+'[4] VIAJES Y VOL.'!U72+'[4] VIAJES Y VOL.'!U89+'[4] VIAJES Y VOL.'!U82</f>
        <v>59.129999999999995</v>
      </c>
      <c r="H9" s="4">
        <f>+'[4] VIAJES Y VOL.'!U51+'[4] VIAJES Y VOL.'!U39+'[4] VIAJES Y VOL.'!V88+'[4] VIAJES Y VOL.'!V72+'[4] VIAJES Y VOL.'!V89+'[4] VIAJES Y VOL.'!V82</f>
        <v>45.63</v>
      </c>
      <c r="I9" s="3">
        <f t="shared" si="0"/>
        <v>342.77</v>
      </c>
    </row>
    <row r="10" spans="1:9" ht="16.5" thickBot="1" x14ac:dyDescent="0.3">
      <c r="A10" s="1" t="s">
        <v>13</v>
      </c>
      <c r="B10" s="4">
        <f>+'[4] VIAJES Y VOL.'!O48+'[4] VIAJES Y VOL.'!O38+'[4] VIAJES Y VOL.'!O25+'[4] VIAJES Y VOL.'!P90+'[4] VIAJES Y VOL.'!P84</f>
        <v>76.67</v>
      </c>
      <c r="C10" s="4">
        <f>+'[4] VIAJES Y VOL.'!P48+'[4] VIAJES Y VOL.'!P44+'[4] VIAJES Y VOL.'!P24+'[4] VIAJES Y VOL.'!Q90+'[4] VIAJES Y VOL.'!Q84+'[4] VIAJES Y VOL.'!P35</f>
        <v>65.81</v>
      </c>
      <c r="D10" s="4">
        <f>+'[4] VIAJES Y VOL.'!Q48+'[4] VIAJES Y VOL.'!Q44+'[4] VIAJES Y VOL.'!Q24+'[4] VIAJES Y VOL.'!R90+'[4] VIAJES Y VOL.'!R84+'[4] VIAJES Y VOL.'!Q35</f>
        <v>39.32</v>
      </c>
      <c r="E10" s="4">
        <f>+'[4] VIAJES Y VOL.'!R48+'[4] VIAJES Y VOL.'!R44+'[4] VIAJES Y VOL.'!R24+'[4] VIAJES Y VOL.'!S90+'[4] VIAJES Y VOL.'!S84+'[4] VIAJES Y VOL.'!R35</f>
        <v>0</v>
      </c>
      <c r="F10" s="4">
        <f>+'[4] VIAJES Y VOL.'!S48+'[4] VIAJES Y VOL.'!S44+'[4] VIAJES Y VOL.'!S24+'[4] VIAJES Y VOL.'!T90+'[4] VIAJES Y VOL.'!T84+'[4] VIAJES Y VOL.'!S35</f>
        <v>43.62</v>
      </c>
      <c r="G10" s="4">
        <f>+'[4] VIAJES Y VOL.'!T48+'[4] VIAJES Y VOL.'!T44+'[4] VIAJES Y VOL.'!T24+'[4] VIAJES Y VOL.'!U90+'[4] VIAJES Y VOL.'!U84+'[4] VIAJES Y VOL.'!T35</f>
        <v>64.989999999999995</v>
      </c>
      <c r="H10" s="4">
        <f>+'[4] VIAJES Y VOL.'!U48+'[4] VIAJES Y VOL.'!U44+'[4] VIAJES Y VOL.'!U24+'[4] VIAJES Y VOL.'!V90+'[4] VIAJES Y VOL.'!V84+'[4] VIAJES Y VOL.'!U35</f>
        <v>44.220000000000006</v>
      </c>
      <c r="I10" s="3">
        <f t="shared" si="0"/>
        <v>334.63000000000005</v>
      </c>
    </row>
    <row r="11" spans="1:9" ht="16.5" thickBot="1" x14ac:dyDescent="0.3">
      <c r="A11" s="1" t="s">
        <v>14</v>
      </c>
      <c r="B11" s="4">
        <f>+'[4] VIAJES Y VOL.'!O53+'[4] VIAJES Y VOL.'!O41+'[4] VIAJES Y VOL.'!O20+'[4] VIAJES Y VOL.'!P77+'[4] VIAJES Y VOL.'!P76+'[4] VIAJES Y VOL.'!P67+'[4] VIAJES Y VOL.'!P83+'[4] VIAJES Y VOL.'!O42+'[4] VIAJES Y VOL.'!O43</f>
        <v>58.400000000000006</v>
      </c>
      <c r="C11" s="4">
        <f>+'[4] VIAJES Y VOL.'!P53+'[4] VIAJES Y VOL.'!P41+'[4] VIAJES Y VOL.'!P20+'[4] VIAJES Y VOL.'!Q77+'[4] VIAJES Y VOL.'!Q76+'[4] VIAJES Y VOL.'!Q67+'[4] VIAJES Y VOL.'!Q83+'[4] VIAJES Y VOL.'!P42+'[4] VIAJES Y VOL.'!P43</f>
        <v>63.030000000000008</v>
      </c>
      <c r="D11" s="4">
        <f>+'[4] VIAJES Y VOL.'!Q53+'[4] VIAJES Y VOL.'!Q41+'[4] VIAJES Y VOL.'!Q20+'[4] VIAJES Y VOL.'!R77+'[4] VIAJES Y VOL.'!R76+'[4] VIAJES Y VOL.'!R67+'[4] VIAJES Y VOL.'!R83+'[4] VIAJES Y VOL.'!Q42+'[4] VIAJES Y VOL.'!Q43</f>
        <v>55.519999999999996</v>
      </c>
      <c r="E11" s="4">
        <f>+'[4] VIAJES Y VOL.'!R53+'[4] VIAJES Y VOL.'!R41+'[4] VIAJES Y VOL.'!R20+'[4] VIAJES Y VOL.'!S77+'[4] VIAJES Y VOL.'!S76+'[4] VIAJES Y VOL.'!S67+'[4] VIAJES Y VOL.'!S83+'[4] VIAJES Y VOL.'!R42+'[4] VIAJES Y VOL.'!R43</f>
        <v>18.55</v>
      </c>
      <c r="F11" s="4">
        <f>+'[4] VIAJES Y VOL.'!S53+'[4] VIAJES Y VOL.'!S41+'[4] VIAJES Y VOL.'!S20+'[4] VIAJES Y VOL.'!T77+'[4] VIAJES Y VOL.'!T76+'[4] VIAJES Y VOL.'!T67+'[4] VIAJES Y VOL.'!T83+'[4] VIAJES Y VOL.'!S42+'[4] VIAJES Y VOL.'!S43</f>
        <v>60.439999999999991</v>
      </c>
      <c r="G11" s="4">
        <f>+'[4] VIAJES Y VOL.'!T53+'[4] VIAJES Y VOL.'!T41+'[4] VIAJES Y VOL.'!T20+'[4] VIAJES Y VOL.'!U77+'[4] VIAJES Y VOL.'!U76+'[4] VIAJES Y VOL.'!U67+'[4] VIAJES Y VOL.'!U83+'[4] VIAJES Y VOL.'!T42+'[4] VIAJES Y VOL.'!T43</f>
        <v>71.460000000000008</v>
      </c>
      <c r="H11" s="4">
        <f>+'[4] VIAJES Y VOL.'!U53+'[4] VIAJES Y VOL.'!U41+'[4] VIAJES Y VOL.'!U20+'[4] VIAJES Y VOL.'!V77+'[4] VIAJES Y VOL.'!V76+'[4] VIAJES Y VOL.'!V67+'[4] VIAJES Y VOL.'!V83+'[4] VIAJES Y VOL.'!U42+'[4] VIAJES Y VOL.'!U43</f>
        <v>61.429999999999993</v>
      </c>
      <c r="I11" s="3">
        <f t="shared" si="0"/>
        <v>388.83</v>
      </c>
    </row>
    <row r="12" spans="1:9" ht="16.5" thickBot="1" x14ac:dyDescent="0.3">
      <c r="A12" s="1" t="s">
        <v>15</v>
      </c>
      <c r="B12" s="5">
        <f>+'[4] VIAJES Y VOL.'!O52+'[4] VIAJES Y VOL.'!O27+'[4] VIAJES Y VOL.'!P87+'[4] VIAJES Y VOL.'!Y19+'[4] VIAJES Y VOL.'!O38+'[4] VIAJES Y VOL.'!P92</f>
        <v>66.180000000000007</v>
      </c>
      <c r="C12" s="5">
        <f>+'[4] VIAJES Y VOL.'!P52+'[4] VIAJES Y VOL.'!P27+'[4] VIAJES Y VOL.'!Q87+'[4] VIAJES Y VOL.'!Z19+'[4] VIAJES Y VOL.'!P38</f>
        <v>59.519999999999996</v>
      </c>
      <c r="D12" s="5">
        <f>+'[4] VIAJES Y VOL.'!Q52+'[4] VIAJES Y VOL.'!Q27+'[4] VIAJES Y VOL.'!R87+'[4] VIAJES Y VOL.'!AA19+'[4] VIAJES Y VOL.'!Q38</f>
        <v>26.61</v>
      </c>
      <c r="E12" s="5">
        <f>+'[4] VIAJES Y VOL.'!R52+'[4] VIAJES Y VOL.'!R27+'[4] VIAJES Y VOL.'!S87+'[4] VIAJES Y VOL.'!AB19+'[4] VIAJES Y VOL.'!R38+'[4] VIAJES Y VOL.'!S92</f>
        <v>16.73</v>
      </c>
      <c r="F12" s="5">
        <f>+'[4] VIAJES Y VOL.'!S52+'[4] VIAJES Y VOL.'!S27+'[4] VIAJES Y VOL.'!T87+'[4] VIAJES Y VOL.'!AC19+'[4] VIAJES Y VOL.'!S38+'[4] VIAJES Y VOL.'!T92</f>
        <v>49.480000000000004</v>
      </c>
      <c r="G12" s="5">
        <f>+'[4] VIAJES Y VOL.'!T52+'[4] VIAJES Y VOL.'!T27+'[4] VIAJES Y VOL.'!U87+'[4] VIAJES Y VOL.'!AD19+'[4] VIAJES Y VOL.'!T38+'[4] VIAJES Y VOL.'!U92</f>
        <v>48.980000000000004</v>
      </c>
      <c r="H12" s="5">
        <f>+'[4] VIAJES Y VOL.'!U52+'[4] VIAJES Y VOL.'!U27+'[4] VIAJES Y VOL.'!V87+'[4] VIAJES Y VOL.'!AE19+'[4] VIAJES Y VOL.'!U38</f>
        <v>37.730000000000004</v>
      </c>
      <c r="I12" s="3">
        <f t="shared" si="0"/>
        <v>305.23</v>
      </c>
    </row>
    <row r="13" spans="1:9" ht="16.5" thickBot="1" x14ac:dyDescent="0.3">
      <c r="A13" s="1" t="s">
        <v>16</v>
      </c>
      <c r="B13" s="6">
        <f>+'[4] VIAJES Y VOL.'!O49+'[4] VIAJES Y VOL.'!P86+'[4] VIAJES Y VOL.'!P74+'[4] VIAJES Y VOL.'!O23</f>
        <v>31.9</v>
      </c>
      <c r="C13" s="6">
        <f>+'[4] VIAJES Y VOL.'!P49+'[4] VIAJES Y VOL.'!Q86+'[4] VIAJES Y VOL.'!Q74+'[4] VIAJES Y VOL.'!P23</f>
        <v>18.880000000000003</v>
      </c>
      <c r="D13" s="6">
        <f>+'[4] VIAJES Y VOL.'!Q49+'[4] VIAJES Y VOL.'!R86+'[4] VIAJES Y VOL.'!R74+'[4] VIAJES Y VOL.'!Q23</f>
        <v>35.020000000000003</v>
      </c>
      <c r="E13" s="6">
        <f>+'[4] VIAJES Y VOL.'!R49+'[4] VIAJES Y VOL.'!S86+'[4] VIAJES Y VOL.'!S74+'[4] VIAJES Y VOL.'!R23</f>
        <v>8.09</v>
      </c>
      <c r="F13" s="6">
        <f>+'[4] VIAJES Y VOL.'!S49+'[4] VIAJES Y VOL.'!T86+'[4] VIAJES Y VOL.'!T74+'[4] VIAJES Y VOL.'!S23</f>
        <v>17.27</v>
      </c>
      <c r="G13" s="6">
        <f>+'[4] VIAJES Y VOL.'!T49+'[4] VIAJES Y VOL.'!U86+'[4] VIAJES Y VOL.'!U74+'[4] VIAJES Y VOL.'!T23</f>
        <v>36.4</v>
      </c>
      <c r="H13" s="6">
        <f>+'[4] VIAJES Y VOL.'!U49+'[4] VIAJES Y VOL.'!V86+'[4] VIAJES Y VOL.'!V74+'[4] VIAJES Y VOL.'!U23</f>
        <v>36.880000000000003</v>
      </c>
      <c r="I13" s="3">
        <f t="shared" si="0"/>
        <v>184.44</v>
      </c>
    </row>
    <row r="14" spans="1:9" ht="16.5" thickBot="1" x14ac:dyDescent="0.3">
      <c r="A14" s="1" t="s">
        <v>17</v>
      </c>
      <c r="B14" s="7">
        <f>+'[4] VIAJES Y VOL.'!O33</f>
        <v>3.72</v>
      </c>
      <c r="C14" s="9">
        <f>+'[4] VIAJES Y VOL.'!P33</f>
        <v>5.91</v>
      </c>
      <c r="D14" s="9">
        <f>+'[4] VIAJES Y VOL.'!Q33</f>
        <v>0</v>
      </c>
      <c r="E14" s="9">
        <f>+'[4] VIAJES Y VOL.'!R33</f>
        <v>0</v>
      </c>
      <c r="F14" s="9">
        <f>+'[4] VIAJES Y VOL.'!S33+'[4] VIAJES Y VOL.'!T92</f>
        <v>15.36</v>
      </c>
      <c r="G14" s="9">
        <f>+'[4] VIAJES Y VOL.'!T33+'[4] VIAJES Y VOL.'!U92</f>
        <v>14.780000000000001</v>
      </c>
      <c r="H14" s="12">
        <f>+'[4] VIAJES Y VOL.'!U33</f>
        <v>0</v>
      </c>
      <c r="I14" s="3">
        <f t="shared" si="0"/>
        <v>39.770000000000003</v>
      </c>
    </row>
    <row r="15" spans="1:9" ht="16.5" thickBot="1" x14ac:dyDescent="0.3">
      <c r="A15" s="8" t="s">
        <v>18</v>
      </c>
      <c r="B15" s="9">
        <f>+'[4] VIAJES Y VOL.'!O38+'[4] VIAJES Y VOL.'!P81+'[4] VIAJES Y VOL.'!O45+'[4] VIAJES Y VOL.'!O22</f>
        <v>51.150000000000006</v>
      </c>
      <c r="C15" s="9">
        <f>+'[4] VIAJES Y VOL.'!P38+'[4] VIAJES Y VOL.'!Q81+'[4] VIAJES Y VOL.'!P45</f>
        <v>25.049999999999997</v>
      </c>
      <c r="D15" s="9">
        <f>+'[4] VIAJES Y VOL.'!Q38+'[4] VIAJES Y VOL.'!R81+'[4] VIAJES Y VOL.'!Q45</f>
        <v>23.04</v>
      </c>
      <c r="E15" s="9">
        <f>+'[4] VIAJES Y VOL.'!R38+'[4] VIAJES Y VOL.'!S81+'[4] VIAJES Y VOL.'!R45</f>
        <v>10.01</v>
      </c>
      <c r="F15" s="9">
        <f>+'[4] VIAJES Y VOL.'!S38+'[4] VIAJES Y VOL.'!T81+'[4] VIAJES Y VOL.'!S45</f>
        <v>25.439999999999998</v>
      </c>
      <c r="G15" s="9">
        <f>+'[4] VIAJES Y VOL.'!T38+'[4] VIAJES Y VOL.'!U81+'[4] VIAJES Y VOL.'!T45</f>
        <v>18.880000000000003</v>
      </c>
      <c r="H15" s="9">
        <f>+'[4] VIAJES Y VOL.'!U38+'[4] VIAJES Y VOL.'!V81+'[4] VIAJES Y VOL.'!U45</f>
        <v>22.76</v>
      </c>
      <c r="I15" s="3">
        <f>SUM(B15:H15)</f>
        <v>176.32999999999998</v>
      </c>
    </row>
    <row r="16" spans="1:9" ht="16.5" thickBot="1" x14ac:dyDescent="0.3">
      <c r="A16" s="10" t="s">
        <v>41</v>
      </c>
      <c r="B16" s="11">
        <f t="shared" ref="B16:G16" si="1">SUM(B6:B14)</f>
        <v>608.04000000000008</v>
      </c>
      <c r="C16" s="11">
        <f t="shared" si="1"/>
        <v>517.81999999999994</v>
      </c>
      <c r="D16" s="11">
        <f t="shared" si="1"/>
        <v>398.93000000000006</v>
      </c>
      <c r="E16" s="11">
        <f t="shared" si="1"/>
        <v>201.28000000000003</v>
      </c>
      <c r="F16" s="11">
        <f t="shared" si="1"/>
        <v>465.1</v>
      </c>
      <c r="G16" s="11">
        <f t="shared" si="1"/>
        <v>542.28</v>
      </c>
      <c r="H16" s="11">
        <f>SUM(H6:H14)</f>
        <v>469.5200000000001</v>
      </c>
      <c r="I16" s="34">
        <f>SUM(I6:I15)</f>
        <v>3379.3</v>
      </c>
    </row>
    <row r="18" spans="1:3" ht="15.75" thickBot="1" x14ac:dyDescent="0.3"/>
    <row r="19" spans="1:3" ht="15.75" thickBot="1" x14ac:dyDescent="0.3">
      <c r="A19" s="50" t="s">
        <v>50</v>
      </c>
      <c r="B19" s="51"/>
      <c r="C19" s="52"/>
    </row>
    <row r="20" spans="1:3" x14ac:dyDescent="0.25">
      <c r="A20" s="31" t="s">
        <v>52</v>
      </c>
      <c r="B20" s="53" t="s">
        <v>51</v>
      </c>
      <c r="C20" s="53"/>
    </row>
    <row r="21" spans="1:3" x14ac:dyDescent="0.25">
      <c r="A21" s="28" t="s">
        <v>54</v>
      </c>
      <c r="B21" s="46" t="s">
        <v>53</v>
      </c>
      <c r="C21" s="46"/>
    </row>
    <row r="22" spans="1:3" x14ac:dyDescent="0.25">
      <c r="A22" s="29" t="s">
        <v>55</v>
      </c>
      <c r="B22" s="46" t="s">
        <v>56</v>
      </c>
      <c r="C22" s="46"/>
    </row>
    <row r="23" spans="1:3" x14ac:dyDescent="0.25">
      <c r="A23" s="29" t="s">
        <v>57</v>
      </c>
      <c r="B23" s="46" t="s">
        <v>64</v>
      </c>
      <c r="C23" s="46"/>
    </row>
    <row r="24" spans="1:3" x14ac:dyDescent="0.25">
      <c r="A24" s="29" t="s">
        <v>58</v>
      </c>
      <c r="B24" s="46" t="s">
        <v>65</v>
      </c>
      <c r="C24" s="46"/>
    </row>
    <row r="25" spans="1:3" x14ac:dyDescent="0.25">
      <c r="A25" s="29" t="s">
        <v>59</v>
      </c>
      <c r="B25" s="46" t="s">
        <v>66</v>
      </c>
      <c r="C25" s="46"/>
    </row>
    <row r="26" spans="1:3" x14ac:dyDescent="0.25">
      <c r="A26" s="29" t="s">
        <v>60</v>
      </c>
      <c r="B26" s="46" t="s">
        <v>67</v>
      </c>
      <c r="C26" s="46"/>
    </row>
    <row r="27" spans="1:3" x14ac:dyDescent="0.25">
      <c r="A27" s="29" t="s">
        <v>61</v>
      </c>
      <c r="B27" s="46" t="s">
        <v>68</v>
      </c>
      <c r="C27" s="46"/>
    </row>
    <row r="28" spans="1:3" x14ac:dyDescent="0.25">
      <c r="A28" s="29" t="s">
        <v>62</v>
      </c>
      <c r="B28" s="46" t="s">
        <v>69</v>
      </c>
      <c r="C28" s="46"/>
    </row>
    <row r="29" spans="1:3" x14ac:dyDescent="0.25">
      <c r="A29" s="29" t="s">
        <v>63</v>
      </c>
      <c r="B29" s="46" t="s">
        <v>70</v>
      </c>
      <c r="C29" s="46"/>
    </row>
  </sheetData>
  <mergeCells count="12">
    <mergeCell ref="B29:C29"/>
    <mergeCell ref="B3:H3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30"/>
  <sheetViews>
    <sheetView tabSelected="1" zoomScale="82" zoomScaleNormal="82" workbookViewId="0">
      <selection activeCell="N21" sqref="N21"/>
    </sheetView>
  </sheetViews>
  <sheetFormatPr baseColWidth="10" defaultRowHeight="15" x14ac:dyDescent="0.25"/>
  <cols>
    <col min="1" max="1" width="10.7109375" bestFit="1" customWidth="1"/>
    <col min="2" max="2" width="8" customWidth="1"/>
    <col min="3" max="3" width="8.7109375" customWidth="1"/>
    <col min="4" max="4" width="10.5703125" customWidth="1"/>
    <col min="5" max="5" width="8.5703125" customWidth="1"/>
    <col min="6" max="7" width="8.42578125" customWidth="1"/>
    <col min="8" max="8" width="7.42578125" customWidth="1"/>
    <col min="9" max="9" width="11.5703125" customWidth="1"/>
    <col min="10" max="10" width="11.42578125" customWidth="1"/>
    <col min="11" max="11" width="8.28515625" customWidth="1"/>
    <col min="12" max="12" width="8.85546875" customWidth="1"/>
    <col min="13" max="13" width="7.5703125" customWidth="1"/>
    <col min="14" max="14" width="8.140625" customWidth="1"/>
    <col min="15" max="15" width="8.85546875" customWidth="1"/>
    <col min="16" max="16" width="7.85546875" customWidth="1"/>
    <col min="17" max="17" width="8.5703125" customWidth="1"/>
    <col min="18" max="18" width="11" style="39" customWidth="1"/>
    <col min="19" max="19" width="10.42578125" customWidth="1"/>
    <col min="20" max="20" width="7.85546875" customWidth="1"/>
    <col min="21" max="21" width="8.42578125" customWidth="1"/>
    <col min="22" max="22" width="7.5703125" customWidth="1"/>
    <col min="23" max="23" width="8.140625" customWidth="1"/>
    <col min="24" max="24" width="9" customWidth="1"/>
    <col min="25" max="25" width="8.5703125" customWidth="1"/>
    <col min="26" max="26" width="8.140625" customWidth="1"/>
    <col min="27" max="28" width="10.42578125" customWidth="1"/>
    <col min="29" max="29" width="9.140625" customWidth="1"/>
    <col min="30" max="30" width="8.5703125" customWidth="1"/>
    <col min="31" max="31" width="9" customWidth="1"/>
    <col min="32" max="32" width="9.7109375" customWidth="1"/>
    <col min="33" max="33" width="9.28515625" customWidth="1"/>
    <col min="34" max="34" width="8.28515625" customWidth="1"/>
    <col min="35" max="35" width="9" customWidth="1"/>
    <col min="37" max="37" width="10.85546875" customWidth="1"/>
    <col min="38" max="38" width="9.42578125" customWidth="1"/>
    <col min="39" max="39" width="9.7109375" customWidth="1"/>
    <col min="40" max="40" width="9.28515625" customWidth="1"/>
    <col min="41" max="41" width="8" customWidth="1"/>
    <col min="42" max="42" width="9" customWidth="1"/>
    <col min="43" max="43" width="8.5703125" customWidth="1"/>
    <col min="44" max="44" width="8" customWidth="1"/>
  </cols>
  <sheetData>
    <row r="1" spans="1:45" x14ac:dyDescent="0.25">
      <c r="L1" t="s">
        <v>42</v>
      </c>
    </row>
    <row r="3" spans="1:45" ht="19.5" thickBot="1" x14ac:dyDescent="0.45">
      <c r="A3" s="13"/>
      <c r="I3" s="13"/>
    </row>
    <row r="4" spans="1:45" ht="16.5" thickBot="1" x14ac:dyDescent="0.35">
      <c r="B4" s="47" t="s">
        <v>26</v>
      </c>
      <c r="C4" s="48"/>
      <c r="D4" s="48"/>
      <c r="E4" s="48"/>
      <c r="F4" s="48"/>
      <c r="G4" s="48"/>
      <c r="H4" s="49"/>
      <c r="K4" s="47" t="s">
        <v>26</v>
      </c>
      <c r="L4" s="48"/>
      <c r="M4" s="48"/>
      <c r="N4" s="48"/>
      <c r="O4" s="48"/>
      <c r="P4" s="48"/>
      <c r="Q4" s="49"/>
      <c r="T4" s="47" t="s">
        <v>26</v>
      </c>
      <c r="U4" s="48"/>
      <c r="V4" s="48"/>
      <c r="W4" s="48"/>
      <c r="X4" s="48"/>
      <c r="Y4" s="48"/>
      <c r="Z4" s="49"/>
      <c r="AC4" s="47" t="s">
        <v>26</v>
      </c>
      <c r="AD4" s="48"/>
      <c r="AE4" s="48"/>
      <c r="AF4" s="48"/>
      <c r="AG4" s="48"/>
      <c r="AH4" s="48"/>
      <c r="AI4" s="49"/>
      <c r="AL4" s="47" t="s">
        <v>26</v>
      </c>
      <c r="AM4" s="48"/>
      <c r="AN4" s="48"/>
      <c r="AO4" s="48"/>
      <c r="AP4" s="48"/>
      <c r="AQ4" s="48"/>
      <c r="AR4" s="49"/>
    </row>
    <row r="5" spans="1:45" ht="16.5" customHeight="1" thickBot="1" x14ac:dyDescent="0.3">
      <c r="A5" s="56">
        <v>44378</v>
      </c>
      <c r="J5" s="56">
        <v>44378</v>
      </c>
      <c r="S5" s="56">
        <v>44378</v>
      </c>
      <c r="AB5" s="56">
        <v>44378</v>
      </c>
      <c r="AK5" s="56">
        <v>44378</v>
      </c>
    </row>
    <row r="6" spans="1:45" ht="42.75" customHeight="1" thickBot="1" x14ac:dyDescent="0.3">
      <c r="A6" s="22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4" t="s">
        <v>5</v>
      </c>
      <c r="G6" s="24" t="s">
        <v>6</v>
      </c>
      <c r="H6" s="24" t="s">
        <v>7</v>
      </c>
      <c r="I6" s="25" t="s">
        <v>8</v>
      </c>
      <c r="J6" s="22" t="s">
        <v>0</v>
      </c>
      <c r="K6" s="23" t="s">
        <v>19</v>
      </c>
      <c r="L6" s="23" t="s">
        <v>20</v>
      </c>
      <c r="M6" s="23" t="s">
        <v>21</v>
      </c>
      <c r="N6" s="23" t="s">
        <v>22</v>
      </c>
      <c r="O6" s="23" t="s">
        <v>23</v>
      </c>
      <c r="P6" s="23" t="s">
        <v>24</v>
      </c>
      <c r="Q6" s="23" t="s">
        <v>25</v>
      </c>
      <c r="R6" s="25" t="s">
        <v>8</v>
      </c>
      <c r="S6" s="22" t="s">
        <v>0</v>
      </c>
      <c r="T6" s="23" t="s">
        <v>27</v>
      </c>
      <c r="U6" s="23" t="s">
        <v>28</v>
      </c>
      <c r="V6" s="23" t="s">
        <v>29</v>
      </c>
      <c r="W6" s="23" t="s">
        <v>30</v>
      </c>
      <c r="X6" s="23" t="s">
        <v>31</v>
      </c>
      <c r="Y6" s="23" t="s">
        <v>32</v>
      </c>
      <c r="Z6" s="23" t="s">
        <v>33</v>
      </c>
      <c r="AA6" s="25" t="s">
        <v>8</v>
      </c>
      <c r="AB6" s="22" t="s">
        <v>0</v>
      </c>
      <c r="AC6" s="23" t="s">
        <v>34</v>
      </c>
      <c r="AD6" s="23" t="s">
        <v>35</v>
      </c>
      <c r="AE6" s="23" t="s">
        <v>36</v>
      </c>
      <c r="AF6" s="23" t="s">
        <v>37</v>
      </c>
      <c r="AG6" s="23" t="s">
        <v>38</v>
      </c>
      <c r="AH6" s="23" t="s">
        <v>39</v>
      </c>
      <c r="AI6" s="23" t="s">
        <v>40</v>
      </c>
      <c r="AJ6" s="25" t="s">
        <v>8</v>
      </c>
      <c r="AK6" s="22" t="s">
        <v>0</v>
      </c>
      <c r="AL6" s="23" t="s">
        <v>43</v>
      </c>
      <c r="AM6" s="23" t="s">
        <v>44</v>
      </c>
      <c r="AN6" s="23" t="s">
        <v>45</v>
      </c>
      <c r="AO6" s="23" t="s">
        <v>46</v>
      </c>
      <c r="AP6" s="23" t="s">
        <v>47</v>
      </c>
      <c r="AQ6" s="23" t="s">
        <v>48</v>
      </c>
      <c r="AR6" s="23" t="s">
        <v>49</v>
      </c>
      <c r="AS6" s="25" t="s">
        <v>8</v>
      </c>
    </row>
    <row r="7" spans="1:45" ht="16.5" customHeight="1" thickBot="1" x14ac:dyDescent="0.3">
      <c r="A7" s="1" t="s">
        <v>9</v>
      </c>
      <c r="B7" s="2">
        <f>+'[5] VIAJES Y VOL.'!O16+'[5] VIAJES Y VOL.'!O12+'[5] VIAJES Y VOL.'!O9+'[5] VIAJES Y VOL.'!O14+'[5] VIAJES Y VOL.'!O13+'[5] VIAJES Y VOL.'!P80+'[5] VIAJES Y VOL.'!P70+'[5] VIAJES Y VOL.'!P73+'[5] VIAJES Y VOL.'!P70+'[5] VIAJES Y VOL.'!P85</f>
        <v>82.44</v>
      </c>
      <c r="C7" s="2">
        <f>+'[5] VIAJES Y VOL.'!P16+'[5] VIAJES Y VOL.'!P12+'[5] VIAJES Y VOL.'!P9+'[5] VIAJES Y VOL.'!P14+'[5] VIAJES Y VOL.'!P13+'[5] VIAJES Y VOL.'!Q80+'[5] VIAJES Y VOL.'!Q70+'[5] VIAJES Y VOL.'!Q73+'[5] VIAJES Y VOL.'!Q70+'[5] VIAJES Y VOL.'!Q85</f>
        <v>111.24000000000001</v>
      </c>
      <c r="D7" s="2">
        <f>+'[5] VIAJES Y VOL.'!Q16+'[5] VIAJES Y VOL.'!Q12+'[5] VIAJES Y VOL.'!Q9+'[5] VIAJES Y VOL.'!Q14+'[5] VIAJES Y VOL.'!Q13+'[5] VIAJES Y VOL.'!R80+'[5] VIAJES Y VOL.'!R70+'[5] VIAJES Y VOL.'!R73+'[5] VIAJES Y VOL.'!R70+'[5] VIAJES Y VOL.'!R85</f>
        <v>114.86</v>
      </c>
      <c r="E7" s="2">
        <f>+'[5] VIAJES Y VOL.'!R16+'[5] VIAJES Y VOL.'!R12+'[5] VIAJES Y VOL.'!R9+'[5] VIAJES Y VOL.'!R14+'[5] VIAJES Y VOL.'!R13+'[5] VIAJES Y VOL.'!S80+'[5] VIAJES Y VOL.'!S70+'[5] VIAJES Y VOL.'!S73+'[5] VIAJES Y VOL.'!S70+'[5] VIAJES Y VOL.'!S85</f>
        <v>52.309999999999995</v>
      </c>
      <c r="F7" s="2">
        <f>+'[5] VIAJES Y VOL.'!S16+'[5] VIAJES Y VOL.'!S12+'[5] VIAJES Y VOL.'!S9+'[5] VIAJES Y VOL.'!S14+'[5] VIAJES Y VOL.'!S13+'[5] VIAJES Y VOL.'!T80+'[5] VIAJES Y VOL.'!T70+'[5] VIAJES Y VOL.'!T73+'[5] VIAJES Y VOL.'!T70+'[5] VIAJES Y VOL.'!T85</f>
        <v>88.719999999999985</v>
      </c>
      <c r="G7" s="2">
        <f>+'[5] VIAJES Y VOL.'!T16+'[5] VIAJES Y VOL.'!T12+'[5] VIAJES Y VOL.'!T9+'[5] VIAJES Y VOL.'!T14+'[5] VIAJES Y VOL.'!T13+'[5] VIAJES Y VOL.'!U80+'[5] VIAJES Y VOL.'!U70+'[5] VIAJES Y VOL.'!U73+'[5] VIAJES Y VOL.'!U70+'[5] VIAJES Y VOL.'!U85</f>
        <v>117.08000000000001</v>
      </c>
      <c r="H7" s="2">
        <f>+'[5] VIAJES Y VOL.'!U16+'[5] VIAJES Y VOL.'!U12+'[5] VIAJES Y VOL.'!U9+'[5] VIAJES Y VOL.'!U14+'[5] VIAJES Y VOL.'!U13+'[5] VIAJES Y VOL.'!V80+'[5] VIAJES Y VOL.'!V70+'[5] VIAJES Y VOL.'!V73+'[5] VIAJES Y VOL.'!V70+'[5] VIAJES Y VOL.'!V85</f>
        <v>93.19</v>
      </c>
      <c r="I7" s="3">
        <f>SUM(B7:H7)</f>
        <v>659.83999999999992</v>
      </c>
      <c r="J7" s="40" t="s">
        <v>9</v>
      </c>
      <c r="K7" s="42">
        <v>99.43</v>
      </c>
      <c r="L7" s="42">
        <v>104.64999999999998</v>
      </c>
      <c r="M7" s="42">
        <v>94.720000000000013</v>
      </c>
      <c r="N7" s="42">
        <v>58.79</v>
      </c>
      <c r="O7" s="42">
        <v>99.29</v>
      </c>
      <c r="P7" s="42">
        <v>101.43</v>
      </c>
      <c r="Q7" s="42">
        <v>106.05000000000001</v>
      </c>
      <c r="R7" s="3">
        <v>664.36000000000013</v>
      </c>
      <c r="S7" s="40" t="s">
        <v>9</v>
      </c>
      <c r="T7" s="42">
        <v>96.52000000000001</v>
      </c>
      <c r="U7" s="42">
        <v>94.449999999999989</v>
      </c>
      <c r="V7" s="42">
        <v>89.45</v>
      </c>
      <c r="W7" s="42">
        <v>28.729999999999997</v>
      </c>
      <c r="X7" s="42">
        <v>97.279999999999987</v>
      </c>
      <c r="Y7" s="42">
        <v>106.29999999999997</v>
      </c>
      <c r="Z7" s="42">
        <v>109.47999999999999</v>
      </c>
      <c r="AA7" s="3">
        <v>622.21</v>
      </c>
      <c r="AB7" s="40" t="s">
        <v>9</v>
      </c>
      <c r="AC7" s="42">
        <v>101.97</v>
      </c>
      <c r="AD7" s="42">
        <v>96.03</v>
      </c>
      <c r="AE7" s="42">
        <v>94.679999999999993</v>
      </c>
      <c r="AF7" s="42">
        <v>48.17</v>
      </c>
      <c r="AG7" s="42">
        <v>79.080000000000013</v>
      </c>
      <c r="AH7" s="42">
        <v>95.180000000000021</v>
      </c>
      <c r="AI7" s="42">
        <v>80.58</v>
      </c>
      <c r="AJ7" s="3">
        <v>595.69000000000017</v>
      </c>
      <c r="AK7" s="40" t="s">
        <v>9</v>
      </c>
      <c r="AL7" s="42">
        <v>53.279999999999994</v>
      </c>
      <c r="AM7" s="42">
        <v>78.179999999999993</v>
      </c>
      <c r="AN7" s="42">
        <v>106.10000000000001</v>
      </c>
      <c r="AO7" s="42">
        <v>0</v>
      </c>
      <c r="AP7" s="42">
        <v>0</v>
      </c>
      <c r="AQ7" s="42">
        <v>0</v>
      </c>
      <c r="AR7" s="42">
        <v>0</v>
      </c>
      <c r="AS7" s="3">
        <v>237.56</v>
      </c>
    </row>
    <row r="8" spans="1:45" ht="16.5" customHeight="1" thickBot="1" x14ac:dyDescent="0.3">
      <c r="A8" s="1" t="s">
        <v>10</v>
      </c>
      <c r="B8" s="4">
        <f>+'[5] VIAJES Y VOL.'!O8+'[5] VIAJES Y VOL.'!O10+'[5] VIAJES Y VOL.'!O11+'[5] VIAJES Y VOL.'!O15+'[5] VIAJES Y VOL.'!O17+'[5] VIAJES Y VOL.'!P65+'[5] VIAJES Y VOL.'!P71+'[5] VIAJES Y VOL.'!P79+'[5] VIAJES Y VOL.'!P91</f>
        <v>94.43</v>
      </c>
      <c r="C8" s="4">
        <f>+'[5] VIAJES Y VOL.'!P8+'[5] VIAJES Y VOL.'!P10+'[5] VIAJES Y VOL.'!P11+'[5] VIAJES Y VOL.'!P15+'[5] VIAJES Y VOL.'!P17+'[5] VIAJES Y VOL.'!Q65+'[5] VIAJES Y VOL.'!Q71+'[5] VIAJES Y VOL.'!Q79+'[5] VIAJES Y VOL.'!Q91</f>
        <v>90.839999999999989</v>
      </c>
      <c r="D8" s="4">
        <f>+'[5] VIAJES Y VOL.'!Q8+'[5] VIAJES Y VOL.'!Q10+'[5] VIAJES Y VOL.'!Q11+'[5] VIAJES Y VOL.'!Q15+'[5] VIAJES Y VOL.'!Q17+'[5] VIAJES Y VOL.'!R65+'[5] VIAJES Y VOL.'!R71+'[5] VIAJES Y VOL.'!R79+'[5] VIAJES Y VOL.'!R91</f>
        <v>93.03</v>
      </c>
      <c r="E8" s="4">
        <f>+'[5] VIAJES Y VOL.'!R8+'[5] VIAJES Y VOL.'!R10+'[5] VIAJES Y VOL.'!R11+'[5] VIAJES Y VOL.'!R15+'[5] VIAJES Y VOL.'!R17+'[5] VIAJES Y VOL.'!S65+'[5] VIAJES Y VOL.'!S71+'[5] VIAJES Y VOL.'!S79+'[5] VIAJES Y VOL.'!S91</f>
        <v>39.799999999999997</v>
      </c>
      <c r="F8" s="4">
        <f>+'[5] VIAJES Y VOL.'!S8+'[5] VIAJES Y VOL.'!S10+'[5] VIAJES Y VOL.'!S11+'[5] VIAJES Y VOL.'!S15+'[5] VIAJES Y VOL.'!S17+'[5] VIAJES Y VOL.'!T65+'[5] VIAJES Y VOL.'!T71+'[5] VIAJES Y VOL.'!T79+'[5] VIAJES Y VOL.'!T91</f>
        <v>111.10000000000001</v>
      </c>
      <c r="G8" s="4">
        <f>+'[5] VIAJES Y VOL.'!T8+'[5] VIAJES Y VOL.'!T10+'[5] VIAJES Y VOL.'!T11+'[5] VIAJES Y VOL.'!T15+'[5] VIAJES Y VOL.'!T17+'[5] VIAJES Y VOL.'!U65+'[5] VIAJES Y VOL.'!U71+'[5] VIAJES Y VOL.'!U79+'[5] VIAJES Y VOL.'!U91</f>
        <v>74.239999999999995</v>
      </c>
      <c r="H8" s="4">
        <f>+'[5] VIAJES Y VOL.'!U8+'[5] VIAJES Y VOL.'!U10+'[5] VIAJES Y VOL.'!U11+'[5] VIAJES Y VOL.'!U15+'[5] VIAJES Y VOL.'!U17+'[5] VIAJES Y VOL.'!V65+'[5] VIAJES Y VOL.'!V71+'[5] VIAJES Y VOL.'!V79+'[5] VIAJES Y VOL.'!V91+'[5] VIAJES Y VOL.'!U18</f>
        <v>97.480000000000018</v>
      </c>
      <c r="I8" s="3">
        <f t="shared" ref="I8:I15" si="0">SUM(B8:H8)</f>
        <v>600.92000000000007</v>
      </c>
      <c r="J8" s="40" t="s">
        <v>10</v>
      </c>
      <c r="K8" s="42">
        <v>94.97</v>
      </c>
      <c r="L8" s="42">
        <v>82.38</v>
      </c>
      <c r="M8" s="42">
        <v>79.04000000000002</v>
      </c>
      <c r="N8" s="42">
        <v>30.68</v>
      </c>
      <c r="O8" s="42">
        <v>77.680000000000007</v>
      </c>
      <c r="P8" s="42">
        <v>98.18</v>
      </c>
      <c r="Q8" s="42">
        <v>78.989999999999995</v>
      </c>
      <c r="R8" s="3">
        <v>541.91999999999996</v>
      </c>
      <c r="S8" s="40" t="s">
        <v>10</v>
      </c>
      <c r="T8" s="42">
        <v>97.320000000000007</v>
      </c>
      <c r="U8" s="42">
        <v>92.419999999999987</v>
      </c>
      <c r="V8" s="42">
        <v>90.809999999999988</v>
      </c>
      <c r="W8" s="42">
        <v>54.039999999999992</v>
      </c>
      <c r="X8" s="42">
        <v>94.27</v>
      </c>
      <c r="Y8" s="42">
        <v>102.61</v>
      </c>
      <c r="Z8" s="42">
        <v>97.57</v>
      </c>
      <c r="AA8" s="3">
        <v>629.04</v>
      </c>
      <c r="AB8" s="40" t="s">
        <v>10</v>
      </c>
      <c r="AC8" s="42">
        <v>91.160000000000011</v>
      </c>
      <c r="AD8" s="42">
        <v>96.609999999999985</v>
      </c>
      <c r="AE8" s="42">
        <v>90.08</v>
      </c>
      <c r="AF8" s="42">
        <v>36.85</v>
      </c>
      <c r="AG8" s="42">
        <v>91.32</v>
      </c>
      <c r="AH8" s="42">
        <v>101.09</v>
      </c>
      <c r="AI8" s="42">
        <v>79.919999999999987</v>
      </c>
      <c r="AJ8" s="3">
        <v>587.03</v>
      </c>
      <c r="AK8" s="40" t="s">
        <v>10</v>
      </c>
      <c r="AL8" s="42">
        <v>52.120000000000005</v>
      </c>
      <c r="AM8" s="42">
        <v>105.30000000000001</v>
      </c>
      <c r="AN8" s="42">
        <v>98.72</v>
      </c>
      <c r="AO8" s="42">
        <v>0</v>
      </c>
      <c r="AP8" s="42">
        <v>0</v>
      </c>
      <c r="AQ8" s="42">
        <v>0</v>
      </c>
      <c r="AR8" s="42">
        <v>0</v>
      </c>
      <c r="AS8" s="3">
        <v>256.14</v>
      </c>
    </row>
    <row r="9" spans="1:45" ht="16.5" customHeight="1" thickBot="1" x14ac:dyDescent="0.3">
      <c r="A9" s="1" t="s">
        <v>11</v>
      </c>
      <c r="B9" s="4">
        <f>+'[5] VIAJES Y VOL.'!O19+'[5] VIAJES Y VOL.'!O28+'[5] VIAJES Y VOL.'!O21+'[5] VIAJES Y VOL.'!O25+'[5] VIAJES Y VOL.'!P75+'[5] VIAJES Y VOL.'!P69+'[5] VIAJES Y VOL.'!P66+'[5] VIAJES Y VOL.'!P78+'[5] VIAJES Y VOL.'!O32</f>
        <v>79.38</v>
      </c>
      <c r="C9" s="4">
        <f>+'[5] VIAJES Y VOL.'!P19+'[5] VIAJES Y VOL.'!P28+'[5] VIAJES Y VOL.'!P21+'[5] VIAJES Y VOL.'!P25+'[5] VIAJES Y VOL.'!Q75+'[5] VIAJES Y VOL.'!Q69+'[5] VIAJES Y VOL.'!Q66+'[5] VIAJES Y VOL.'!Q78+'[5] VIAJES Y VOL.'!P32</f>
        <v>57.509999999999991</v>
      </c>
      <c r="D9" s="4">
        <f>+'[5] VIAJES Y VOL.'!Q19+'[5] VIAJES Y VOL.'!Q28+'[5] VIAJES Y VOL.'!Q21+'[5] VIAJES Y VOL.'!Q25+'[5] VIAJES Y VOL.'!R75+'[5] VIAJES Y VOL.'!R69+'[5] VIAJES Y VOL.'!R66+'[5] VIAJES Y VOL.'!R78+'[5] VIAJES Y VOL.'!Q32</f>
        <v>65.84</v>
      </c>
      <c r="E9" s="4">
        <f>+'[5] VIAJES Y VOL.'!R19+'[5] VIAJES Y VOL.'!R28+'[5] VIAJES Y VOL.'!R21+'[5] VIAJES Y VOL.'!R25+'[5] VIAJES Y VOL.'!S75+'[5] VIAJES Y VOL.'!S69+'[5] VIAJES Y VOL.'!S66+'[5] VIAJES Y VOL.'!S78+'[5] VIAJES Y VOL.'!R32</f>
        <v>37.83</v>
      </c>
      <c r="F9" s="4">
        <f>+'[5] VIAJES Y VOL.'!S19+'[5] VIAJES Y VOL.'!S28+'[5] VIAJES Y VOL.'!S21+'[5] VIAJES Y VOL.'!S25+'[5] VIAJES Y VOL.'!T75+'[5] VIAJES Y VOL.'!T69+'[5] VIAJES Y VOL.'!T66+'[5] VIAJES Y VOL.'!T78+'[5] VIAJES Y VOL.'!S32</f>
        <v>55.36</v>
      </c>
      <c r="G9" s="4">
        <f>+'[5] VIAJES Y VOL.'!T19+'[5] VIAJES Y VOL.'!T28+'[5] VIAJES Y VOL.'!T21+'[5] VIAJES Y VOL.'!T25+'[5] VIAJES Y VOL.'!U75+'[5] VIAJES Y VOL.'!U69+'[5] VIAJES Y VOL.'!U66+'[5] VIAJES Y VOL.'!U78+'[5] VIAJES Y VOL.'!T32</f>
        <v>64.5</v>
      </c>
      <c r="H9" s="4">
        <f>+'[5] VIAJES Y VOL.'!U19+'[5] VIAJES Y VOL.'!U27+'[5] VIAJES Y VOL.'!U21+'[5] VIAJES Y VOL.'!U25+'[5] VIAJES Y VOL.'!V75+'[5] VIAJES Y VOL.'!V69+'[5] VIAJES Y VOL.'!V66+'[5] VIAJES Y VOL.'!V78+'[5] VIAJES Y VOL.'!U32+'[5] VIAJES Y VOL.'!U34+'[5] VIAJES Y VOL.'!U52</f>
        <v>90.9</v>
      </c>
      <c r="I9" s="3">
        <f t="shared" si="0"/>
        <v>451.32000000000005</v>
      </c>
      <c r="J9" s="40" t="s">
        <v>11</v>
      </c>
      <c r="K9" s="42">
        <v>77.88</v>
      </c>
      <c r="L9" s="42">
        <v>61</v>
      </c>
      <c r="M9" s="42">
        <v>36.4</v>
      </c>
      <c r="N9" s="42">
        <v>52.08</v>
      </c>
      <c r="O9" s="42">
        <v>68.14</v>
      </c>
      <c r="P9" s="42">
        <v>46.93</v>
      </c>
      <c r="Q9" s="42">
        <v>58.589999999999996</v>
      </c>
      <c r="R9" s="3">
        <v>401.02</v>
      </c>
      <c r="S9" s="40" t="s">
        <v>11</v>
      </c>
      <c r="T9" s="42">
        <v>43.870000000000005</v>
      </c>
      <c r="U9" s="42">
        <v>60.290000000000006</v>
      </c>
      <c r="V9" s="42">
        <v>36.92</v>
      </c>
      <c r="W9" s="42">
        <v>8.08</v>
      </c>
      <c r="X9" s="42">
        <v>53.32</v>
      </c>
      <c r="Y9" s="42">
        <v>75.39</v>
      </c>
      <c r="Z9" s="42">
        <v>55.63</v>
      </c>
      <c r="AA9" s="3">
        <v>333.5</v>
      </c>
      <c r="AB9" s="40" t="s">
        <v>11</v>
      </c>
      <c r="AC9" s="42">
        <v>57.47</v>
      </c>
      <c r="AD9" s="42">
        <v>63.63000000000001</v>
      </c>
      <c r="AE9" s="42">
        <v>58.510000000000005</v>
      </c>
      <c r="AF9" s="42">
        <v>11.309999999999999</v>
      </c>
      <c r="AG9" s="42">
        <v>52.86</v>
      </c>
      <c r="AH9" s="42">
        <v>64.55</v>
      </c>
      <c r="AI9" s="42">
        <v>55.47</v>
      </c>
      <c r="AJ9" s="3">
        <v>363.80000000000007</v>
      </c>
      <c r="AK9" s="40" t="s">
        <v>11</v>
      </c>
      <c r="AL9" s="42">
        <v>73.649999999999991</v>
      </c>
      <c r="AM9" s="42">
        <v>45.99</v>
      </c>
      <c r="AN9" s="42">
        <v>54.389999999999993</v>
      </c>
      <c r="AO9" s="42">
        <v>0</v>
      </c>
      <c r="AP9" s="42">
        <v>0</v>
      </c>
      <c r="AQ9" s="42">
        <v>0</v>
      </c>
      <c r="AR9" s="42">
        <v>0</v>
      </c>
      <c r="AS9" s="3">
        <v>174.02999999999997</v>
      </c>
    </row>
    <row r="10" spans="1:45" ht="16.5" customHeight="1" thickBot="1" x14ac:dyDescent="0.3">
      <c r="A10" s="1" t="s">
        <v>12</v>
      </c>
      <c r="B10" s="4">
        <f>+'[5] VIAJES Y VOL.'!O51+'[5] VIAJES Y VOL.'!O39+'[5] VIAJES Y VOL.'!P88+'[5] VIAJES Y VOL.'!P72+'[5] VIAJES Y VOL.'!P89+'[5] VIAJES Y VOL.'!P82+'[5] VIAJES Y VOL.'!O22</f>
        <v>56.98</v>
      </c>
      <c r="C10" s="4">
        <f>+'[5] VIAJES Y VOL.'!P51+'[5] VIAJES Y VOL.'!P39+'[5] VIAJES Y VOL.'!Q88+'[5] VIAJES Y VOL.'!Q72+'[5] VIAJES Y VOL.'!Q89+'[5] VIAJES Y VOL.'!Q82+'[5] VIAJES Y VOL.'!P22</f>
        <v>55.41</v>
      </c>
      <c r="D10" s="4">
        <f>+'[5] VIAJES Y VOL.'!Q51+'[5] VIAJES Y VOL.'!Q39+'[5] VIAJES Y VOL.'!R88+'[5] VIAJES Y VOL.'!R72+'[5] VIAJES Y VOL.'!R89+'[5] VIAJES Y VOL.'!R82+'[5] VIAJES Y VOL.'!Q22</f>
        <v>54.47</v>
      </c>
      <c r="E10" s="4">
        <f>+'[5] VIAJES Y VOL.'!S77+'[5] VIAJES Y VOL.'!R19+'[5] VIAJES Y VOL.'!R52</f>
        <v>18.559999999999999</v>
      </c>
      <c r="F10" s="4">
        <f>+'[5] VIAJES Y VOL.'!S51+'[5] VIAJES Y VOL.'!S39+'[5] VIAJES Y VOL.'!T88+'[5] VIAJES Y VOL.'!T72+'[5] VIAJES Y VOL.'!T89+'[5] VIAJES Y VOL.'!T82+'[5] VIAJES Y VOL.'!S22</f>
        <v>80.650000000000006</v>
      </c>
      <c r="G10" s="4">
        <f>+'[5] VIAJES Y VOL.'!T51+'[5] VIAJES Y VOL.'!T39+'[5] VIAJES Y VOL.'!U88+'[5] VIAJES Y VOL.'!U72+'[5] VIAJES Y VOL.'!U89+'[5] VIAJES Y VOL.'!U82+'[5] VIAJES Y VOL.'!T22</f>
        <v>65.710000000000008</v>
      </c>
      <c r="H10" s="4">
        <f>+'[5] VIAJES Y VOL.'!U51+'[5] VIAJES Y VOL.'!U39+'[5] VIAJES Y VOL.'!V88+'[5] VIAJES Y VOL.'!V72+'[5] VIAJES Y VOL.'!V89+'[5] VIAJES Y VOL.'!V82+'[5] VIAJES Y VOL.'!U22</f>
        <v>47.929999999999993</v>
      </c>
      <c r="I10" s="3">
        <f t="shared" si="0"/>
        <v>379.71</v>
      </c>
      <c r="J10" s="40" t="s">
        <v>12</v>
      </c>
      <c r="K10" s="42">
        <v>98.89</v>
      </c>
      <c r="L10" s="42">
        <v>56.64</v>
      </c>
      <c r="M10" s="42">
        <v>32.300000000000004</v>
      </c>
      <c r="N10" s="42">
        <v>16.36</v>
      </c>
      <c r="O10" s="42">
        <v>33.82</v>
      </c>
      <c r="P10" s="42">
        <v>59.129999999999995</v>
      </c>
      <c r="Q10" s="42">
        <v>45.63</v>
      </c>
      <c r="R10" s="3">
        <v>342.77</v>
      </c>
      <c r="S10" s="40" t="s">
        <v>12</v>
      </c>
      <c r="T10" s="42">
        <v>54.819999999999993</v>
      </c>
      <c r="U10" s="42">
        <v>58.930000000000007</v>
      </c>
      <c r="V10" s="42">
        <v>31.83</v>
      </c>
      <c r="W10" s="42">
        <v>19.869999999999997</v>
      </c>
      <c r="X10" s="42">
        <v>37.78</v>
      </c>
      <c r="Y10" s="42">
        <v>25.099999999999998</v>
      </c>
      <c r="Z10" s="42">
        <v>42.52</v>
      </c>
      <c r="AA10" s="3">
        <v>270.84999999999997</v>
      </c>
      <c r="AB10" s="40" t="s">
        <v>12</v>
      </c>
      <c r="AC10" s="42">
        <v>33.770000000000003</v>
      </c>
      <c r="AD10" s="42">
        <v>23.72</v>
      </c>
      <c r="AE10" s="42">
        <v>36.43</v>
      </c>
      <c r="AF10" s="42">
        <v>27.090000000000003</v>
      </c>
      <c r="AG10" s="42">
        <v>22.69</v>
      </c>
      <c r="AH10" s="42">
        <v>41.26</v>
      </c>
      <c r="AI10" s="42">
        <v>38.910000000000004</v>
      </c>
      <c r="AJ10" s="3">
        <v>223.87</v>
      </c>
      <c r="AK10" s="40" t="s">
        <v>12</v>
      </c>
      <c r="AL10" s="42">
        <v>11.58</v>
      </c>
      <c r="AM10" s="42">
        <v>30.690000000000005</v>
      </c>
      <c r="AN10" s="42">
        <v>30.27</v>
      </c>
      <c r="AO10" s="42">
        <v>0</v>
      </c>
      <c r="AP10" s="42">
        <v>0</v>
      </c>
      <c r="AQ10" s="42">
        <v>0</v>
      </c>
      <c r="AR10" s="42">
        <v>0</v>
      </c>
      <c r="AS10" s="3">
        <v>72.540000000000006</v>
      </c>
    </row>
    <row r="11" spans="1:45" ht="16.5" customHeight="1" thickBot="1" x14ac:dyDescent="0.3">
      <c r="A11" s="1" t="s">
        <v>13</v>
      </c>
      <c r="B11" s="4">
        <f>+'[5] VIAJES Y VOL.'!O48+'[5] VIAJES Y VOL.'!O44+'[5] VIAJES Y VOL.'!O24+'[5] VIAJES Y VOL.'!P90+'[5] VIAJES Y VOL.'!P84+'[5] VIAJES Y VOL.'!O35</f>
        <v>24.529999999999998</v>
      </c>
      <c r="C11" s="4">
        <f>+'[5] VIAJES Y VOL.'!P48+'[5] VIAJES Y VOL.'!P44+'[5] VIAJES Y VOL.'!P24+'[5] VIAJES Y VOL.'!Q90+'[5] VIAJES Y VOL.'!Q84+'[5] VIAJES Y VOL.'!P35</f>
        <v>33.589999999999996</v>
      </c>
      <c r="D11" s="4">
        <f>+'[5] VIAJES Y VOL.'!Q48+'[5] VIAJES Y VOL.'!Q44+'[5] VIAJES Y VOL.'!Q24+'[5] VIAJES Y VOL.'!R90+'[5] VIAJES Y VOL.'!R84+'[5] VIAJES Y VOL.'!Q35</f>
        <v>21.04</v>
      </c>
      <c r="E11" s="4">
        <f>+'[5] VIAJES Y VOL.'!R48+'[5] VIAJES Y VOL.'!R44+'[5] VIAJES Y VOL.'!R24+'[5] VIAJES Y VOL.'!S90+'[5] VIAJES Y VOL.'!S84+'[5] VIAJES Y VOL.'!R35</f>
        <v>20.6</v>
      </c>
      <c r="F11" s="4">
        <f>+'[5] VIAJES Y VOL.'!S48+'[5] VIAJES Y VOL.'!S44+'[5] VIAJES Y VOL.'!S24+'[5] VIAJES Y VOL.'!T90+'[5] VIAJES Y VOL.'!T84+'[5] VIAJES Y VOL.'!S35</f>
        <v>13.780000000000001</v>
      </c>
      <c r="G11" s="4">
        <f>+'[5] VIAJES Y VOL.'!T48+'[5] VIAJES Y VOL.'!T44+'[5] VIAJES Y VOL.'!T24+'[5] VIAJES Y VOL.'!U90+'[5] VIAJES Y VOL.'!U84+'[5] VIAJES Y VOL.'!T35</f>
        <v>46.83</v>
      </c>
      <c r="H11" s="4">
        <f>+'[5] VIAJES Y VOL.'!U48+'[5] VIAJES Y VOL.'!U44+'[5] VIAJES Y VOL.'!U24+'[5] VIAJES Y VOL.'!V90+'[5] VIAJES Y VOL.'!V84+'[5] VIAJES Y VOL.'!U35</f>
        <v>31.93</v>
      </c>
      <c r="I11" s="3">
        <f t="shared" si="0"/>
        <v>192.3</v>
      </c>
      <c r="J11" s="40" t="s">
        <v>13</v>
      </c>
      <c r="K11" s="42">
        <v>76.67</v>
      </c>
      <c r="L11" s="42">
        <v>65.81</v>
      </c>
      <c r="M11" s="42">
        <v>39.32</v>
      </c>
      <c r="N11" s="42">
        <v>0</v>
      </c>
      <c r="O11" s="42">
        <v>43.62</v>
      </c>
      <c r="P11" s="42">
        <v>64.989999999999995</v>
      </c>
      <c r="Q11" s="42">
        <v>44.220000000000006</v>
      </c>
      <c r="R11" s="3">
        <v>334.63000000000005</v>
      </c>
      <c r="S11" s="40" t="s">
        <v>13</v>
      </c>
      <c r="T11" s="42">
        <v>21.97</v>
      </c>
      <c r="U11" s="42">
        <v>10.67</v>
      </c>
      <c r="V11" s="42">
        <v>25.27</v>
      </c>
      <c r="W11" s="42">
        <v>0</v>
      </c>
      <c r="X11" s="42">
        <v>29.619999999999997</v>
      </c>
      <c r="Y11" s="42">
        <v>20.23</v>
      </c>
      <c r="Z11" s="42">
        <v>32.71</v>
      </c>
      <c r="AA11" s="3">
        <v>140.47</v>
      </c>
      <c r="AB11" s="40" t="s">
        <v>13</v>
      </c>
      <c r="AC11" s="42">
        <v>23.17</v>
      </c>
      <c r="AD11" s="42">
        <v>12.44</v>
      </c>
      <c r="AE11" s="42">
        <v>16.350000000000001</v>
      </c>
      <c r="AF11" s="42">
        <v>0</v>
      </c>
      <c r="AG11" s="42">
        <v>5.8599999999999994</v>
      </c>
      <c r="AH11" s="42">
        <v>12.629999999999999</v>
      </c>
      <c r="AI11" s="42">
        <v>9.98</v>
      </c>
      <c r="AJ11" s="3">
        <v>80.430000000000007</v>
      </c>
      <c r="AK11" s="40" t="s">
        <v>13</v>
      </c>
      <c r="AL11" s="42">
        <v>8.81</v>
      </c>
      <c r="AM11" s="42">
        <v>9.07</v>
      </c>
      <c r="AN11" s="42">
        <v>10.100000000000001</v>
      </c>
      <c r="AO11" s="42">
        <v>0</v>
      </c>
      <c r="AP11" s="42">
        <v>0</v>
      </c>
      <c r="AQ11" s="42">
        <v>0</v>
      </c>
      <c r="AR11" s="42">
        <v>0</v>
      </c>
      <c r="AS11" s="3">
        <v>27.980000000000004</v>
      </c>
    </row>
    <row r="12" spans="1:45" ht="16.5" customHeight="1" thickBot="1" x14ac:dyDescent="0.3">
      <c r="A12" s="1" t="s">
        <v>14</v>
      </c>
      <c r="B12" s="4">
        <f>+'[5] VIAJES Y VOL.'!O53+'[5] VIAJES Y VOL.'!O41+'[5] VIAJES Y VOL.'!O20+'[5] VIAJES Y VOL.'!P77+'[5] VIAJES Y VOL.'!P76+'[5] VIAJES Y VOL.'!P67+'[5] VIAJES Y VOL.'!P83+'[5] VIAJES Y VOL.'!O42+'[5] VIAJES Y VOL.'!O43</f>
        <v>64.000000000000014</v>
      </c>
      <c r="C12" s="4">
        <f>+'[5] VIAJES Y VOL.'!P53+'[5] VIAJES Y VOL.'!P41+'[5] VIAJES Y VOL.'!P20+'[5] VIAJES Y VOL.'!Q77+'[5] VIAJES Y VOL.'!Q76+'[5] VIAJES Y VOL.'!Q67+'[5] VIAJES Y VOL.'!Q83+'[5] VIAJES Y VOL.'!P42+'[5] VIAJES Y VOL.'!P43</f>
        <v>51.15</v>
      </c>
      <c r="D12" s="4">
        <f>+'[5] VIAJES Y VOL.'!Q53+'[5] VIAJES Y VOL.'!Q41+'[5] VIAJES Y VOL.'!Q20+'[5] VIAJES Y VOL.'!R77+'[5] VIAJES Y VOL.'!R76+'[5] VIAJES Y VOL.'!R67+'[5] VIAJES Y VOL.'!R83+'[5] VIAJES Y VOL.'!Q42+'[5] VIAJES Y VOL.'!Q43</f>
        <v>42.150000000000006</v>
      </c>
      <c r="E12" s="4">
        <f>+'[5] VIAJES Y VOL.'!R53+'[5] VIAJES Y VOL.'!R41+'[5] VIAJES Y VOL.'!R20+'[5] VIAJES Y VOL.'!S77+'[5] VIAJES Y VOL.'!S76+'[5] VIAJES Y VOL.'!S67+'[5] VIAJES Y VOL.'!S83+'[5] VIAJES Y VOL.'!R42+'[5] VIAJES Y VOL.'!R43</f>
        <v>25.89</v>
      </c>
      <c r="F12" s="4">
        <f>+'[5] VIAJES Y VOL.'!S53+'[5] VIAJES Y VOL.'!S41+'[5] VIAJES Y VOL.'!S20+'[5] VIAJES Y VOL.'!T77+'[5] VIAJES Y VOL.'!T76+'[5] VIAJES Y VOL.'!T67+'[5] VIAJES Y VOL.'!T83+'[5] VIAJES Y VOL.'!S42+'[5] VIAJES Y VOL.'!S43</f>
        <v>54.07</v>
      </c>
      <c r="G12" s="4">
        <f>+'[5] VIAJES Y VOL.'!T53+'[5] VIAJES Y VOL.'!T41+'[5] VIAJES Y VOL.'!T20+'[5] VIAJES Y VOL.'!U77+'[5] VIAJES Y VOL.'!U76+'[5] VIAJES Y VOL.'!U67+'[5] VIAJES Y VOL.'!U83+'[5] VIAJES Y VOL.'!T42+'[5] VIAJES Y VOL.'!T43</f>
        <v>68.319999999999993</v>
      </c>
      <c r="H12" s="4">
        <f>+'[5] VIAJES Y VOL.'!U53+'[5] VIAJES Y VOL.'!U41+'[5] VIAJES Y VOL.'!U20+'[5] VIAJES Y VOL.'!V77+'[5] VIAJES Y VOL.'!V76+'[5] VIAJES Y VOL.'!V67+'[5] VIAJES Y VOL.'!V83+'[5] VIAJES Y VOL.'!U42+'[5] VIAJES Y VOL.'!U43+'[5] VIAJES Y VOL.'!U24+'[5] VIAJES Y VOL.'!U31+'[5] VIAJES Y VOL.'!U21</f>
        <v>55.640000000000008</v>
      </c>
      <c r="I12" s="3">
        <f t="shared" si="0"/>
        <v>361.21999999999997</v>
      </c>
      <c r="J12" s="40" t="s">
        <v>14</v>
      </c>
      <c r="K12" s="42">
        <v>58.400000000000006</v>
      </c>
      <c r="L12" s="42">
        <v>63.030000000000008</v>
      </c>
      <c r="M12" s="42">
        <v>55.519999999999996</v>
      </c>
      <c r="N12" s="42">
        <v>18.55</v>
      </c>
      <c r="O12" s="42">
        <v>60.439999999999991</v>
      </c>
      <c r="P12" s="42">
        <v>71.460000000000008</v>
      </c>
      <c r="Q12" s="42">
        <v>61.429999999999993</v>
      </c>
      <c r="R12" s="3">
        <v>388.83</v>
      </c>
      <c r="S12" s="40" t="s">
        <v>14</v>
      </c>
      <c r="T12" s="42">
        <v>47.42</v>
      </c>
      <c r="U12" s="42">
        <v>53.82</v>
      </c>
      <c r="V12" s="42">
        <v>24.419999999999998</v>
      </c>
      <c r="W12" s="42">
        <v>3.94</v>
      </c>
      <c r="X12" s="42">
        <v>29.410000000000004</v>
      </c>
      <c r="Y12" s="42">
        <v>52.679999999999993</v>
      </c>
      <c r="Z12" s="42">
        <v>59.99</v>
      </c>
      <c r="AA12" s="3">
        <v>271.68</v>
      </c>
      <c r="AB12" s="40" t="s">
        <v>14</v>
      </c>
      <c r="AC12" s="42">
        <v>59.679999999999993</v>
      </c>
      <c r="AD12" s="42">
        <v>36.35</v>
      </c>
      <c r="AE12" s="42">
        <v>47.780000000000008</v>
      </c>
      <c r="AF12" s="42">
        <v>10.59</v>
      </c>
      <c r="AG12" s="42">
        <v>54.620000000000005</v>
      </c>
      <c r="AH12" s="42">
        <v>49.710000000000008</v>
      </c>
      <c r="AI12" s="42">
        <v>42.72</v>
      </c>
      <c r="AJ12" s="3">
        <v>301.45000000000005</v>
      </c>
      <c r="AK12" s="40" t="s">
        <v>14</v>
      </c>
      <c r="AL12" s="42">
        <v>43.84</v>
      </c>
      <c r="AM12" s="42">
        <v>11.47</v>
      </c>
      <c r="AN12" s="42">
        <v>40.430000000000007</v>
      </c>
      <c r="AO12" s="42">
        <v>0</v>
      </c>
      <c r="AP12" s="42">
        <v>0</v>
      </c>
      <c r="AQ12" s="42">
        <v>0</v>
      </c>
      <c r="AR12" s="42">
        <v>0</v>
      </c>
      <c r="AS12" s="3">
        <v>95.740000000000009</v>
      </c>
    </row>
    <row r="13" spans="1:45" ht="16.5" customHeight="1" thickBot="1" x14ac:dyDescent="0.3">
      <c r="A13" s="1" t="s">
        <v>15</v>
      </c>
      <c r="B13" s="5">
        <f>+'[5] VIAJES Y VOL.'!O52+'[5] VIAJES Y VOL.'!O27+'[5] VIAJES Y VOL.'!P87+'[5] VIAJES Y VOL.'!Y19+'[5] VIAJES Y VOL.'!O38+'[5] VIAJES Y VOL.'!P92</f>
        <v>52.65</v>
      </c>
      <c r="C13" s="5">
        <f>+'[5] VIAJES Y VOL.'!P52+'[5] VIAJES Y VOL.'!P27+'[5] VIAJES Y VOL.'!Q87+'[5] VIAJES Y VOL.'!Z19+'[5] VIAJES Y VOL.'!P38</f>
        <v>20.53</v>
      </c>
      <c r="D13" s="5">
        <f>+'[5] VIAJES Y VOL.'!Q52+'[5] VIAJES Y VOL.'!Q27+'[5] VIAJES Y VOL.'!R87+'[5] VIAJES Y VOL.'!AA19+'[5] VIAJES Y VOL.'!Q38</f>
        <v>43.86</v>
      </c>
      <c r="E13" s="5">
        <f>+'[5] VIAJES Y VOL.'!R52+'[5] VIAJES Y VOL.'!R27+'[5] VIAJES Y VOL.'!S87+'[5] VIAJES Y VOL.'!AB19+'[5] VIAJES Y VOL.'!R38</f>
        <v>25.9</v>
      </c>
      <c r="F13" s="5">
        <f>+'[5] VIAJES Y VOL.'!S52+'[5] VIAJES Y VOL.'!S27+'[5] VIAJES Y VOL.'!T87+'[5] VIAJES Y VOL.'!AC19+'[5] VIAJES Y VOL.'!S38</f>
        <v>28.130000000000003</v>
      </c>
      <c r="G13" s="5">
        <f>+'[5] VIAJES Y VOL.'!T52+'[5] VIAJES Y VOL.'!T27+'[5] VIAJES Y VOL.'!U87+'[5] VIAJES Y VOL.'!AD19+'[5] VIAJES Y VOL.'!T38+'[5] VIAJES Y VOL.'!U92</f>
        <v>62.650000000000006</v>
      </c>
      <c r="H13" s="5">
        <f>+'[5] VIAJES Y VOL.'!U46+'[5] VIAJES Y VOL.'!U37+'[5] VIAJES Y VOL.'!V87</f>
        <v>27.240000000000002</v>
      </c>
      <c r="I13" s="3">
        <f t="shared" si="0"/>
        <v>260.95999999999998</v>
      </c>
      <c r="J13" s="40" t="s">
        <v>15</v>
      </c>
      <c r="K13" s="20">
        <v>66.180000000000007</v>
      </c>
      <c r="L13" s="42">
        <v>59.519999999999996</v>
      </c>
      <c r="M13" s="42">
        <v>26.61</v>
      </c>
      <c r="N13" s="42">
        <v>16.73</v>
      </c>
      <c r="O13" s="42">
        <v>49.480000000000004</v>
      </c>
      <c r="P13" s="42">
        <v>48.980000000000004</v>
      </c>
      <c r="Q13" s="42">
        <v>37.730000000000004</v>
      </c>
      <c r="R13" s="3">
        <v>305.23</v>
      </c>
      <c r="S13" s="40" t="s">
        <v>15</v>
      </c>
      <c r="T13" s="42">
        <v>12.01</v>
      </c>
      <c r="U13" s="42">
        <v>39.99</v>
      </c>
      <c r="V13" s="42">
        <v>30.790000000000003</v>
      </c>
      <c r="W13" s="42">
        <v>7.04</v>
      </c>
      <c r="X13" s="42">
        <v>53.019999999999996</v>
      </c>
      <c r="Y13" s="42">
        <v>31.840000000000003</v>
      </c>
      <c r="Z13" s="42">
        <v>74.910000000000011</v>
      </c>
      <c r="AA13" s="3">
        <v>249.60000000000002</v>
      </c>
      <c r="AB13" s="40" t="s">
        <v>15</v>
      </c>
      <c r="AC13" s="42">
        <v>53.550000000000004</v>
      </c>
      <c r="AD13" s="42">
        <v>30.9</v>
      </c>
      <c r="AE13" s="42">
        <v>35.14</v>
      </c>
      <c r="AF13" s="42">
        <v>17.29</v>
      </c>
      <c r="AG13" s="42">
        <v>27.55</v>
      </c>
      <c r="AH13" s="42">
        <v>36.710000000000008</v>
      </c>
      <c r="AI13" s="42">
        <v>30.95</v>
      </c>
      <c r="AJ13" s="3">
        <v>232.09</v>
      </c>
      <c r="AK13" s="40" t="s">
        <v>15</v>
      </c>
      <c r="AL13" s="42">
        <v>28.97</v>
      </c>
      <c r="AM13" s="42">
        <v>24.57</v>
      </c>
      <c r="AN13" s="42">
        <v>31.75</v>
      </c>
      <c r="AO13" s="42">
        <v>0</v>
      </c>
      <c r="AP13" s="42">
        <v>0</v>
      </c>
      <c r="AQ13" s="42">
        <v>0</v>
      </c>
      <c r="AR13" s="42">
        <v>0</v>
      </c>
      <c r="AS13" s="3">
        <v>85.289999999999992</v>
      </c>
    </row>
    <row r="14" spans="1:45" ht="16.5" thickBot="1" x14ac:dyDescent="0.3">
      <c r="A14" s="1" t="s">
        <v>16</v>
      </c>
      <c r="B14" s="6">
        <f>+'[5] VIAJES Y VOL.'!O49+'[5] VIAJES Y VOL.'!P86+'[5] VIAJES Y VOL.'!P74+'[5] VIAJES Y VOL.'!O23</f>
        <v>38.17</v>
      </c>
      <c r="C14" s="6">
        <f>+'[5] VIAJES Y VOL.'!P49+'[5] VIAJES Y VOL.'!Q86+'[5] VIAJES Y VOL.'!Q74+'[5] VIAJES Y VOL.'!P23</f>
        <v>20.64</v>
      </c>
      <c r="D14" s="6">
        <f>+'[5] VIAJES Y VOL.'!Q49+'[5] VIAJES Y VOL.'!R86+'[5] VIAJES Y VOL.'!R74+'[5] VIAJES Y VOL.'!Q23</f>
        <v>7.99</v>
      </c>
      <c r="E14" s="6">
        <f>+'[5] VIAJES Y VOL.'!R49+'[5] VIAJES Y VOL.'!S86+'[5] VIAJES Y VOL.'!S74+'[5] VIAJES Y VOL.'!R23</f>
        <v>19.880000000000003</v>
      </c>
      <c r="F14" s="6">
        <f>+'[5] VIAJES Y VOL.'!S49+'[5] VIAJES Y VOL.'!T86+'[5] VIAJES Y VOL.'!T74+'[5] VIAJES Y VOL.'!S23</f>
        <v>50.28</v>
      </c>
      <c r="G14" s="6">
        <f>+'[5] VIAJES Y VOL.'!T49+'[5] VIAJES Y VOL.'!U86+'[5] VIAJES Y VOL.'!U74+'[5] VIAJES Y VOL.'!T23</f>
        <v>42.410000000000004</v>
      </c>
      <c r="H14" s="6">
        <f>+'[5] VIAJES Y VOL.'!U49+'[5] VIAJES Y VOL.'!V86+'[5] VIAJES Y VOL.'!V74+'[5] VIAJES Y VOL.'!U23</f>
        <v>29.509999999999998</v>
      </c>
      <c r="I14" s="3">
        <f t="shared" si="0"/>
        <v>208.88</v>
      </c>
      <c r="J14" s="40" t="s">
        <v>16</v>
      </c>
      <c r="K14" s="42">
        <v>31.9</v>
      </c>
      <c r="L14" s="42">
        <v>18.880000000000003</v>
      </c>
      <c r="M14" s="42">
        <v>35.020000000000003</v>
      </c>
      <c r="N14" s="42">
        <v>8.09</v>
      </c>
      <c r="O14" s="42">
        <v>17.27</v>
      </c>
      <c r="P14" s="42">
        <v>36.4</v>
      </c>
      <c r="Q14" s="42">
        <v>36.880000000000003</v>
      </c>
      <c r="R14" s="3">
        <v>184.44</v>
      </c>
      <c r="S14" s="40" t="s">
        <v>16</v>
      </c>
      <c r="T14" s="42">
        <v>32.51</v>
      </c>
      <c r="U14" s="42">
        <v>22.91</v>
      </c>
      <c r="V14" s="42">
        <v>29.16</v>
      </c>
      <c r="W14" s="42">
        <v>12.28</v>
      </c>
      <c r="X14" s="42">
        <v>27.490000000000002</v>
      </c>
      <c r="Y14" s="42">
        <v>46.519999999999996</v>
      </c>
      <c r="Z14" s="42">
        <v>34.119999999999997</v>
      </c>
      <c r="AA14" s="3">
        <v>204.99</v>
      </c>
      <c r="AB14" s="40" t="s">
        <v>16</v>
      </c>
      <c r="AC14" s="42">
        <v>19.869999999999997</v>
      </c>
      <c r="AD14" s="42">
        <v>8.43</v>
      </c>
      <c r="AE14" s="42">
        <v>7.23</v>
      </c>
      <c r="AF14" s="42">
        <v>1.72</v>
      </c>
      <c r="AG14" s="42">
        <v>40.950000000000003</v>
      </c>
      <c r="AH14" s="42">
        <v>24.13</v>
      </c>
      <c r="AI14" s="42">
        <v>49.019999999999996</v>
      </c>
      <c r="AJ14" s="3">
        <v>151.35</v>
      </c>
      <c r="AK14" s="40" t="s">
        <v>16</v>
      </c>
      <c r="AL14" s="42">
        <v>36.72</v>
      </c>
      <c r="AM14" s="42">
        <v>36.39</v>
      </c>
      <c r="AN14" s="42">
        <v>27.75</v>
      </c>
      <c r="AO14" s="42">
        <v>0</v>
      </c>
      <c r="AP14" s="42">
        <v>0</v>
      </c>
      <c r="AQ14" s="42">
        <v>0</v>
      </c>
      <c r="AR14" s="42">
        <v>0</v>
      </c>
      <c r="AS14" s="3">
        <v>100.86</v>
      </c>
    </row>
    <row r="15" spans="1:45" ht="16.5" thickBot="1" x14ac:dyDescent="0.3">
      <c r="A15" s="1" t="s">
        <v>17</v>
      </c>
      <c r="B15" s="7">
        <f>+'[5] VIAJES Y VOL.'!O33</f>
        <v>0</v>
      </c>
      <c r="C15" s="7">
        <f>+'[5] VIAJES Y VOL.'!P33+'[5] VIAJES Y VOL.'!Q92</f>
        <v>2.0099999999999998</v>
      </c>
      <c r="D15" s="7">
        <f>+'[5] VIAJES Y VOL.'!Q33</f>
        <v>9.1999999999999993</v>
      </c>
      <c r="E15" s="7">
        <f>+'[5] VIAJES Y VOL.'!R33</f>
        <v>0</v>
      </c>
      <c r="F15" s="7">
        <f>+'[5] VIAJES Y VOL.'!S33+'[5] VIAJES Y VOL.'!T92</f>
        <v>21.23</v>
      </c>
      <c r="G15" s="7">
        <f>+'[5] VIAJES Y VOL.'!T33+'[5] VIAJES Y VOL.'!U92</f>
        <v>13.49</v>
      </c>
      <c r="H15" s="7">
        <f>+'[5] VIAJES Y VOL.'!U33+'[5] VIAJES Y VOL.'!V92</f>
        <v>4.3499999999999996</v>
      </c>
      <c r="I15" s="3">
        <f t="shared" si="0"/>
        <v>50.28</v>
      </c>
      <c r="J15" s="40" t="s">
        <v>17</v>
      </c>
      <c r="K15" s="42">
        <v>3.72</v>
      </c>
      <c r="L15" s="42">
        <v>5.91</v>
      </c>
      <c r="M15" s="42">
        <v>0</v>
      </c>
      <c r="N15" s="42">
        <v>0</v>
      </c>
      <c r="O15" s="42">
        <v>15.36</v>
      </c>
      <c r="P15" s="42">
        <v>14.780000000000001</v>
      </c>
      <c r="Q15" s="42">
        <v>0</v>
      </c>
      <c r="R15" s="3">
        <v>39.770000000000003</v>
      </c>
      <c r="S15" s="40" t="s">
        <v>17</v>
      </c>
      <c r="T15" s="42">
        <v>12.989999999999998</v>
      </c>
      <c r="U15" s="42">
        <v>16.89</v>
      </c>
      <c r="V15" s="42">
        <v>4.66</v>
      </c>
      <c r="W15" s="42">
        <v>0</v>
      </c>
      <c r="X15" s="42">
        <v>6.55</v>
      </c>
      <c r="Y15" s="42">
        <v>5.61</v>
      </c>
      <c r="Z15" s="42">
        <v>2.62</v>
      </c>
      <c r="AA15" s="3">
        <v>49.319999999999993</v>
      </c>
      <c r="AB15" s="40" t="s">
        <v>17</v>
      </c>
      <c r="AC15" s="42">
        <v>16.950000000000003</v>
      </c>
      <c r="AD15" s="42">
        <v>0</v>
      </c>
      <c r="AE15" s="42">
        <v>0</v>
      </c>
      <c r="AF15" s="42">
        <v>0</v>
      </c>
      <c r="AG15" s="42">
        <v>5.8</v>
      </c>
      <c r="AH15" s="42">
        <v>9.75</v>
      </c>
      <c r="AI15" s="42">
        <v>17.560000000000002</v>
      </c>
      <c r="AJ15" s="3">
        <v>50.06</v>
      </c>
      <c r="AK15" s="40" t="s">
        <v>17</v>
      </c>
      <c r="AL15" s="42">
        <v>11.79</v>
      </c>
      <c r="AM15" s="42">
        <v>6.11</v>
      </c>
      <c r="AN15" s="42">
        <v>9.69</v>
      </c>
      <c r="AO15" s="42">
        <v>0</v>
      </c>
      <c r="AP15" s="42">
        <v>0</v>
      </c>
      <c r="AQ15" s="42">
        <v>0</v>
      </c>
      <c r="AR15" s="42">
        <v>0</v>
      </c>
      <c r="AS15" s="3">
        <v>27.589999999999996</v>
      </c>
    </row>
    <row r="16" spans="1:45" ht="16.5" thickBot="1" x14ac:dyDescent="0.3">
      <c r="A16" s="8" t="s">
        <v>18</v>
      </c>
      <c r="B16" s="9">
        <f>+'[5] VIAJES Y VOL.'!O38+'[5] VIAJES Y VOL.'!P81+'[5] VIAJES Y VOL.'!O45</f>
        <v>14.940000000000001</v>
      </c>
      <c r="C16" s="9">
        <f>+'[5] VIAJES Y VOL.'!Q81+'[5] VIAJES Y VOL.'!P45+'[5] VIAJES Y VOL.'!P33</f>
        <v>6.6700000000000008</v>
      </c>
      <c r="D16" s="9">
        <f>+'[5] VIAJES Y VOL.'!Q37+'[5] VIAJES Y VOL.'!R81+'[5] VIAJES Y VOL.'!Q45</f>
        <v>10.26</v>
      </c>
      <c r="E16" s="9">
        <f>+'[5] VIAJES Y VOL.'!S79</f>
        <v>5.12</v>
      </c>
      <c r="F16" s="9">
        <f>+'[5] VIAJES Y VOL.'!S38+'[5] VIAJES Y VOL.'!T81+'[5] VIAJES Y VOL.'!S45</f>
        <v>13.27</v>
      </c>
      <c r="G16" s="9">
        <f>+'[5] VIAJES Y VOL.'!T38+'[5] VIAJES Y VOL.'!U81+'[5] VIAJES Y VOL.'!T45</f>
        <v>33.070000000000007</v>
      </c>
      <c r="H16" s="9">
        <f>+'[5] VIAJES Y VOL.'!U38+'[5] VIAJES Y VOL.'!V81+'[5] VIAJES Y VOL.'!U45</f>
        <v>20.79</v>
      </c>
      <c r="I16" s="3">
        <f>SUM(B16:H16)</f>
        <v>104.12</v>
      </c>
      <c r="J16" s="40" t="s">
        <v>18</v>
      </c>
      <c r="K16" s="42">
        <v>51.150000000000006</v>
      </c>
      <c r="L16" s="42">
        <v>25.049999999999997</v>
      </c>
      <c r="M16" s="42">
        <v>23.04</v>
      </c>
      <c r="N16" s="42">
        <v>10.01</v>
      </c>
      <c r="O16" s="42">
        <v>25.439999999999998</v>
      </c>
      <c r="P16" s="42">
        <v>18.880000000000003</v>
      </c>
      <c r="Q16" s="42">
        <v>22.76</v>
      </c>
      <c r="R16" s="3">
        <v>176.32999999999998</v>
      </c>
      <c r="S16" s="40" t="s">
        <v>18</v>
      </c>
      <c r="T16" s="42">
        <v>27.799999999999997</v>
      </c>
      <c r="U16" s="42">
        <v>22.61</v>
      </c>
      <c r="V16" s="42">
        <v>3.99</v>
      </c>
      <c r="W16" s="42">
        <v>7.18</v>
      </c>
      <c r="X16" s="42">
        <v>32.93</v>
      </c>
      <c r="Y16" s="42">
        <v>5.14</v>
      </c>
      <c r="Z16" s="42">
        <v>30.96</v>
      </c>
      <c r="AA16" s="3">
        <v>130.60999999999999</v>
      </c>
      <c r="AB16" s="40" t="s">
        <v>18</v>
      </c>
      <c r="AC16" s="42">
        <v>15.71</v>
      </c>
      <c r="AD16" s="42">
        <v>6.24</v>
      </c>
      <c r="AE16" s="42">
        <v>14.79</v>
      </c>
      <c r="AF16" s="42">
        <v>11.81</v>
      </c>
      <c r="AG16" s="42">
        <v>4.99</v>
      </c>
      <c r="AH16" s="42">
        <v>26.68</v>
      </c>
      <c r="AI16" s="42">
        <v>24.87</v>
      </c>
      <c r="AJ16" s="3">
        <v>105.09</v>
      </c>
      <c r="AK16" s="40" t="s">
        <v>18</v>
      </c>
      <c r="AL16" s="42">
        <v>7.59</v>
      </c>
      <c r="AM16" s="42">
        <v>16.22</v>
      </c>
      <c r="AN16" s="42">
        <v>4.58</v>
      </c>
      <c r="AO16" s="42">
        <v>0</v>
      </c>
      <c r="AP16" s="42">
        <v>0</v>
      </c>
      <c r="AQ16" s="42">
        <v>0</v>
      </c>
      <c r="AR16" s="42">
        <v>0</v>
      </c>
      <c r="AS16" s="3">
        <v>28.39</v>
      </c>
    </row>
    <row r="17" spans="1:45" ht="16.5" thickBot="1" x14ac:dyDescent="0.3">
      <c r="A17" s="10" t="s">
        <v>41</v>
      </c>
      <c r="B17" s="11">
        <f t="shared" ref="B17:H17" si="1">SUM(B7:B15)</f>
        <v>492.58</v>
      </c>
      <c r="C17" s="11">
        <f t="shared" si="1"/>
        <v>442.91999999999996</v>
      </c>
      <c r="D17" s="11">
        <f t="shared" si="1"/>
        <v>452.44000000000011</v>
      </c>
      <c r="E17" s="11">
        <f t="shared" si="1"/>
        <v>240.77</v>
      </c>
      <c r="F17" s="11">
        <f t="shared" si="1"/>
        <v>503.32000000000005</v>
      </c>
      <c r="G17" s="11">
        <f t="shared" si="1"/>
        <v>555.2299999999999</v>
      </c>
      <c r="H17" s="11">
        <f t="shared" si="1"/>
        <v>478.17000000000007</v>
      </c>
      <c r="I17" s="33">
        <f>SUM(I7:I16)</f>
        <v>3269.55</v>
      </c>
      <c r="J17" s="41" t="s">
        <v>41</v>
      </c>
      <c r="K17" s="42">
        <v>608.04000000000008</v>
      </c>
      <c r="L17" s="42">
        <v>517.81999999999994</v>
      </c>
      <c r="M17" s="42">
        <v>398.93000000000006</v>
      </c>
      <c r="N17" s="42">
        <v>201.28000000000003</v>
      </c>
      <c r="O17" s="42">
        <v>465.1</v>
      </c>
      <c r="P17" s="42">
        <v>542.28</v>
      </c>
      <c r="Q17" s="42">
        <v>469.5200000000001</v>
      </c>
      <c r="R17" s="33">
        <v>3379.3</v>
      </c>
      <c r="S17" s="61" t="s">
        <v>41</v>
      </c>
      <c r="T17" s="42">
        <v>419.43</v>
      </c>
      <c r="U17" s="42">
        <v>450.37</v>
      </c>
      <c r="V17" s="42">
        <v>363.31000000000006</v>
      </c>
      <c r="W17" s="42">
        <v>133.97999999999996</v>
      </c>
      <c r="X17" s="42">
        <v>428.74</v>
      </c>
      <c r="Y17" s="42">
        <v>466.28</v>
      </c>
      <c r="Z17" s="42">
        <v>509.55</v>
      </c>
      <c r="AA17" s="33">
        <v>2902.2700000000004</v>
      </c>
      <c r="AB17" s="61" t="s">
        <v>41</v>
      </c>
      <c r="AC17" s="42">
        <v>457.59000000000003</v>
      </c>
      <c r="AD17" s="42">
        <v>368.11</v>
      </c>
      <c r="AE17" s="42">
        <v>386.20000000000005</v>
      </c>
      <c r="AF17" s="42">
        <v>153.02000000000001</v>
      </c>
      <c r="AG17" s="42">
        <v>380.73</v>
      </c>
      <c r="AH17" s="42">
        <v>435.0100000000001</v>
      </c>
      <c r="AI17" s="42">
        <v>405.11</v>
      </c>
      <c r="AJ17" s="33">
        <v>2690.86</v>
      </c>
      <c r="AK17" s="61" t="s">
        <v>41</v>
      </c>
      <c r="AL17" s="42">
        <v>320.76000000000005</v>
      </c>
      <c r="AM17" s="42">
        <v>347.77000000000004</v>
      </c>
      <c r="AN17" s="42">
        <v>409.2</v>
      </c>
      <c r="AO17" s="42">
        <v>0</v>
      </c>
      <c r="AP17" s="42">
        <v>0</v>
      </c>
      <c r="AQ17" s="42">
        <v>0</v>
      </c>
      <c r="AR17" s="42">
        <v>0</v>
      </c>
      <c r="AS17" s="33">
        <v>1106.1199999999999</v>
      </c>
    </row>
    <row r="18" spans="1:45" ht="15.75" thickBot="1" x14ac:dyDescent="0.3"/>
    <row r="19" spans="1:45" ht="15.75" thickBot="1" x14ac:dyDescent="0.3">
      <c r="A19" s="50" t="s">
        <v>50</v>
      </c>
      <c r="B19" s="51"/>
      <c r="C19" s="55"/>
      <c r="D19" s="28" t="s">
        <v>73</v>
      </c>
    </row>
    <row r="20" spans="1:45" x14ac:dyDescent="0.25">
      <c r="A20" s="31" t="s">
        <v>52</v>
      </c>
      <c r="B20" s="57" t="s">
        <v>51</v>
      </c>
      <c r="C20" s="58"/>
      <c r="D20" s="43">
        <v>2779.66</v>
      </c>
      <c r="E20" s="62"/>
    </row>
    <row r="21" spans="1:45" x14ac:dyDescent="0.25">
      <c r="A21" s="28" t="s">
        <v>54</v>
      </c>
      <c r="B21" s="59" t="s">
        <v>53</v>
      </c>
      <c r="C21" s="60"/>
      <c r="D21" s="43">
        <v>2615.0500000000002</v>
      </c>
    </row>
    <row r="22" spans="1:45" x14ac:dyDescent="0.25">
      <c r="A22" s="29" t="s">
        <v>55</v>
      </c>
      <c r="B22" s="59" t="s">
        <v>56</v>
      </c>
      <c r="C22" s="60"/>
      <c r="D22" s="43">
        <v>1723.67</v>
      </c>
    </row>
    <row r="23" spans="1:45" x14ac:dyDescent="0.25">
      <c r="A23" s="29" t="s">
        <v>57</v>
      </c>
      <c r="B23" s="59" t="s">
        <v>64</v>
      </c>
      <c r="C23" s="60"/>
      <c r="D23" s="43">
        <v>1289.74</v>
      </c>
    </row>
    <row r="24" spans="1:45" x14ac:dyDescent="0.25">
      <c r="A24" s="29" t="s">
        <v>58</v>
      </c>
      <c r="B24" s="59" t="s">
        <v>65</v>
      </c>
      <c r="C24" s="60"/>
      <c r="D24" s="44">
        <v>775.81</v>
      </c>
    </row>
    <row r="25" spans="1:45" x14ac:dyDescent="0.25">
      <c r="A25" s="29" t="s">
        <v>59</v>
      </c>
      <c r="B25" s="59" t="s">
        <v>66</v>
      </c>
      <c r="C25" s="60"/>
      <c r="D25" s="43">
        <v>1418.92</v>
      </c>
    </row>
    <row r="26" spans="1:45" x14ac:dyDescent="0.25">
      <c r="A26" s="29" t="s">
        <v>60</v>
      </c>
      <c r="B26" s="59" t="s">
        <v>67</v>
      </c>
      <c r="C26" s="60"/>
      <c r="D26" s="43">
        <v>1133.17</v>
      </c>
    </row>
    <row r="27" spans="1:45" x14ac:dyDescent="0.25">
      <c r="A27" s="29" t="s">
        <v>61</v>
      </c>
      <c r="B27" s="59" t="s">
        <v>68</v>
      </c>
      <c r="C27" s="60"/>
      <c r="D27" s="43">
        <v>850.52</v>
      </c>
    </row>
    <row r="28" spans="1:45" x14ac:dyDescent="0.25">
      <c r="A28" s="29" t="s">
        <v>62</v>
      </c>
      <c r="B28" s="59" t="s">
        <v>69</v>
      </c>
      <c r="C28" s="60"/>
      <c r="D28" s="45">
        <v>217.02</v>
      </c>
    </row>
    <row r="29" spans="1:45" ht="15.75" thickBot="1" x14ac:dyDescent="0.3">
      <c r="A29" s="29" t="s">
        <v>63</v>
      </c>
      <c r="B29" s="59" t="s">
        <v>70</v>
      </c>
      <c r="C29" s="60"/>
      <c r="D29" s="63">
        <v>544.54</v>
      </c>
    </row>
    <row r="30" spans="1:45" ht="15.75" thickBot="1" x14ac:dyDescent="0.3">
      <c r="D30" s="64">
        <v>13348.1</v>
      </c>
    </row>
  </sheetData>
  <mergeCells count="16">
    <mergeCell ref="AL4:AR4"/>
    <mergeCell ref="T4:Z4"/>
    <mergeCell ref="AC4:AI4"/>
    <mergeCell ref="K4:Q4"/>
    <mergeCell ref="B29:C29"/>
    <mergeCell ref="B23:C23"/>
    <mergeCell ref="B24:C24"/>
    <mergeCell ref="B25:C25"/>
    <mergeCell ref="B26:C26"/>
    <mergeCell ref="B27:C27"/>
    <mergeCell ref="B28:C28"/>
    <mergeCell ref="B4:H4"/>
    <mergeCell ref="A19:C19"/>
    <mergeCell ref="B20:C20"/>
    <mergeCell ref="B21:C21"/>
    <mergeCell ref="B22:C22"/>
  </mergeCells>
  <pageMargins left="0.7" right="0.7" top="0.75" bottom="0.75" header="0.3" footer="0.3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SEMANA 5</vt:lpstr>
      <vt:lpstr>SEMANA 4</vt:lpstr>
      <vt:lpstr>SEMANA 3</vt:lpstr>
      <vt:lpstr>SEMANA 2</vt:lpstr>
      <vt:lpstr>SEMANA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</dc:creator>
  <cp:lastModifiedBy>SOCRATES</cp:lastModifiedBy>
  <cp:lastPrinted>2021-08-05T12:05:12Z</cp:lastPrinted>
  <dcterms:created xsi:type="dcterms:W3CDTF">2021-08-04T01:45:35Z</dcterms:created>
  <dcterms:modified xsi:type="dcterms:W3CDTF">2021-08-05T12:24:17Z</dcterms:modified>
</cp:coreProperties>
</file>