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esktop\"/>
    </mc:Choice>
  </mc:AlternateContent>
  <bookViews>
    <workbookView xWindow="0" yWindow="0" windowWidth="20490" windowHeight="7650" tabRatio="827"/>
  </bookViews>
  <sheets>
    <sheet name="NOTA DE LOS ESTADOS" sheetId="16" r:id="rId1"/>
    <sheet name="NOTA #10" sheetId="18" r:id="rId2"/>
    <sheet name="Nota EEFF" sheetId="15" state="hidden" r:id="rId3"/>
  </sheets>
  <calcPr calcId="162913"/>
</workbook>
</file>

<file path=xl/calcChain.xml><?xml version="1.0" encoding="utf-8"?>
<calcChain xmlns="http://schemas.openxmlformats.org/spreadsheetml/2006/main">
  <c r="E296" i="16" l="1"/>
  <c r="E182" i="16" l="1"/>
  <c r="D52" i="16" l="1"/>
  <c r="E449" i="16" l="1"/>
  <c r="H40" i="18" l="1"/>
  <c r="G40" i="18"/>
  <c r="G41" i="18" s="1"/>
  <c r="F40" i="18"/>
  <c r="E40" i="18"/>
  <c r="D40" i="18"/>
  <c r="C40" i="18"/>
  <c r="B40" i="18"/>
  <c r="B41" i="18" s="1"/>
  <c r="I39" i="18"/>
  <c r="I38" i="18"/>
  <c r="I37" i="18"/>
  <c r="H35" i="18"/>
  <c r="H41" i="18" s="1"/>
  <c r="G35" i="18"/>
  <c r="F35" i="18"/>
  <c r="E35" i="18"/>
  <c r="D35" i="18"/>
  <c r="C35" i="18"/>
  <c r="B35" i="18"/>
  <c r="I34" i="18"/>
  <c r="I33" i="18"/>
  <c r="I32" i="18"/>
  <c r="I31" i="18"/>
  <c r="I30" i="18"/>
  <c r="I29" i="18"/>
  <c r="C41" i="18" l="1"/>
  <c r="D41" i="18"/>
  <c r="E41" i="18"/>
  <c r="F41" i="18"/>
  <c r="I35" i="18"/>
  <c r="I40" i="18"/>
  <c r="I41" i="18" s="1"/>
  <c r="E468" i="16"/>
  <c r="F461" i="16" l="1"/>
  <c r="F449" i="16"/>
  <c r="F407" i="16"/>
  <c r="F373" i="16"/>
  <c r="F363" i="16"/>
  <c r="F338" i="16"/>
  <c r="F323" i="16"/>
  <c r="F296" i="16"/>
  <c r="E286" i="16"/>
  <c r="F172" i="16"/>
  <c r="F15" i="16"/>
  <c r="E12" i="18" l="1"/>
  <c r="E17" i="18"/>
  <c r="E18" i="18"/>
  <c r="D12" i="18"/>
  <c r="D17" i="18"/>
  <c r="B12" i="18"/>
  <c r="B17" i="18"/>
  <c r="G12" i="18"/>
  <c r="G17" i="18"/>
  <c r="I14" i="18"/>
  <c r="I6" i="18"/>
  <c r="D18" i="18" l="1"/>
  <c r="G18" i="18"/>
  <c r="B18" i="18"/>
  <c r="C52" i="16" l="1"/>
  <c r="E23" i="16" l="1"/>
  <c r="F506" i="16"/>
  <c r="F468" i="16"/>
  <c r="F394" i="16"/>
  <c r="F182" i="16"/>
  <c r="F23" i="16" l="1"/>
  <c r="E172" i="16" l="1"/>
  <c r="E407" i="16" l="1"/>
  <c r="E363" i="16" l="1"/>
  <c r="E373" i="16"/>
  <c r="E338" i="16"/>
  <c r="E461" i="16" l="1"/>
  <c r="H17" i="18" l="1"/>
  <c r="F17" i="18"/>
  <c r="C17" i="18"/>
  <c r="I16" i="18"/>
  <c r="I15" i="18"/>
  <c r="H12" i="18"/>
  <c r="F12" i="18"/>
  <c r="C12" i="18"/>
  <c r="I11" i="18"/>
  <c r="I10" i="18"/>
  <c r="I9" i="18"/>
  <c r="I8" i="18"/>
  <c r="I7" i="18"/>
  <c r="H18" i="18" l="1"/>
  <c r="C18" i="18"/>
  <c r="F18" i="18"/>
  <c r="I17" i="18"/>
  <c r="I12" i="18"/>
  <c r="I18" i="18" l="1"/>
  <c r="E394" i="16"/>
  <c r="E506" i="16" l="1"/>
  <c r="E15" i="16" l="1"/>
  <c r="G758" i="15" l="1"/>
  <c r="E758" i="15"/>
  <c r="G727" i="15"/>
  <c r="E727" i="15"/>
  <c r="G717" i="15"/>
  <c r="E717" i="15"/>
  <c r="E715" i="15"/>
  <c r="G706" i="15"/>
  <c r="E706" i="15"/>
  <c r="G688" i="15"/>
  <c r="E688" i="15"/>
  <c r="G677" i="15"/>
  <c r="E677" i="15"/>
  <c r="G662" i="15"/>
  <c r="E662" i="15"/>
  <c r="G653" i="15"/>
  <c r="E653" i="15"/>
  <c r="G643" i="15"/>
  <c r="E643" i="15"/>
  <c r="G623" i="15"/>
  <c r="E623" i="15"/>
  <c r="G609" i="15"/>
  <c r="E609" i="15"/>
  <c r="G591" i="15"/>
  <c r="E591" i="15"/>
  <c r="G571" i="15"/>
  <c r="E571" i="15"/>
  <c r="G561" i="15"/>
  <c r="E561" i="15"/>
  <c r="G551" i="15"/>
  <c r="E551" i="15"/>
  <c r="G540" i="15"/>
  <c r="E540" i="15"/>
  <c r="G528" i="15"/>
  <c r="E528" i="15"/>
  <c r="D528" i="15"/>
  <c r="C528" i="15"/>
  <c r="G527" i="15"/>
  <c r="D527" i="15"/>
  <c r="C527" i="15"/>
  <c r="G526" i="15"/>
  <c r="G525" i="15"/>
  <c r="G524" i="15"/>
  <c r="G520" i="15"/>
  <c r="E520" i="15"/>
  <c r="D520" i="15"/>
  <c r="C520" i="15"/>
  <c r="G519" i="15"/>
  <c r="G518" i="15"/>
  <c r="G517" i="15"/>
  <c r="G511" i="15"/>
  <c r="E511" i="15"/>
  <c r="D511" i="15"/>
  <c r="C511" i="15"/>
  <c r="G510" i="15"/>
  <c r="D510" i="15"/>
  <c r="C510" i="15"/>
  <c r="G509" i="15"/>
  <c r="G508" i="15"/>
  <c r="G507" i="15"/>
  <c r="G503" i="15"/>
  <c r="E503" i="15"/>
  <c r="D503" i="15"/>
  <c r="C503" i="15"/>
  <c r="G502" i="15"/>
  <c r="G501" i="15"/>
  <c r="G500" i="15"/>
  <c r="G488" i="15"/>
  <c r="E488" i="15"/>
  <c r="G197" i="15"/>
  <c r="E197" i="15"/>
  <c r="G188" i="15"/>
  <c r="E188" i="15"/>
  <c r="G186" i="15"/>
  <c r="E186" i="15"/>
</calcChain>
</file>

<file path=xl/sharedStrings.xml><?xml version="1.0" encoding="utf-8"?>
<sst xmlns="http://schemas.openxmlformats.org/spreadsheetml/2006/main" count="1180" uniqueCount="989">
  <si>
    <t>Ayuntamiento Santo Domingo Norte</t>
  </si>
  <si>
    <t>(ASDN)</t>
  </si>
  <si>
    <t>Notas a los Estados Financieros</t>
  </si>
  <si>
    <t>1.      Entidad económica</t>
  </si>
  <si>
    <t>El ayuntamiento Santo Domingo Norte (ASDN) Como tal es una persona jurídica descentralizada, que goza</t>
  </si>
  <si>
    <t>de autonomía política, fiscal, administrativa y funcional, gestora de los intereses propios de la colectividad</t>
  </si>
  <si>
    <t>local, con patrimonio propio y con capacidad para realizar todos los actos jurídicos que fueren necesarios y</t>
  </si>
  <si>
    <t>útiles para garantizar el desarrollo sostenible de sus habitantes y el cumplimiento de sus fines en la forma y</t>
  </si>
  <si>
    <t>con las condiciones que la Constitución y las leyes lo determinen.</t>
  </si>
  <si>
    <t>ASDN tiene su domicilio en la Ave. Hermanas Mirabal Esq. General Modesto Díaz, Villa Mella,</t>
  </si>
  <si>
    <t>Santo Domingo Norte, República Dominicana. Teléfono: (809) 331-7171</t>
  </si>
  <si>
    <t>NOMBRE DEL EJECUTIVO</t>
  </si>
  <si>
    <t>DIRECCION</t>
  </si>
  <si>
    <t>RENE POLANCO VIDAL</t>
  </si>
  <si>
    <t xml:space="preserve">ALCALDE </t>
  </si>
  <si>
    <t>OLIMPIA DE LAS MERCEDES RODRIGUEZ</t>
  </si>
  <si>
    <t>VICE-ALCALDEZA</t>
  </si>
  <si>
    <t>WILKIN EMILIO MELO</t>
  </si>
  <si>
    <t>SECRETARIO GENERAL</t>
  </si>
  <si>
    <t>JUAN ROQUE RODRIGUEZ</t>
  </si>
  <si>
    <t>DIRECTOR ADMINISTRATIVO</t>
  </si>
  <si>
    <t>FELIX ALBENIS BATISTA CRUZ</t>
  </si>
  <si>
    <t>DIRECTOR FINANCIERO</t>
  </si>
  <si>
    <t>HECTOR MANUEL ARAUJO PRENSA</t>
  </si>
  <si>
    <t>DIRECTOR DE RECURSOS HUMANOS</t>
  </si>
  <si>
    <t>ERASMO GILBERTO LOZANO</t>
  </si>
  <si>
    <t>TESORERO</t>
  </si>
  <si>
    <t>LUIS MATIAS LEOCADIO</t>
  </si>
  <si>
    <t>DIRECTOR DE PLANIFICACION</t>
  </si>
  <si>
    <t>JUAQUIN ARMANDO DE LA CRUZ</t>
  </si>
  <si>
    <t>ENC.DE AUDITORIA INTERNA</t>
  </si>
  <si>
    <t>ROBINSON GUILLEN CASTILLO</t>
  </si>
  <si>
    <t>CONSULTOR JURIDICO</t>
  </si>
  <si>
    <t>2.      Base de presentación</t>
  </si>
  <si>
    <t>Los estados financieros han sido preparados de conformidad con las Normas Internacionales de Contabilidad</t>
  </si>
  <si>
    <t xml:space="preserve">del Sector Público (NICSP), adoptadas por la Dirección General de Contabilidad Gubernamental de la </t>
  </si>
  <si>
    <t>República Dominicana (DIGECOG).</t>
  </si>
  <si>
    <t>ASDN presenta su presupuesto aprobado según la base contable de efectivo y los estados financieros sobre la</t>
  </si>
  <si>
    <t>base contable de efectivo y los estados financieros sobre la base de acumulación (o devengado) conforme a las</t>
  </si>
  <si>
    <t>estipulaciones de las Normas Internacionales de Contabilidad del Sector Público: Presentación de Información</t>
  </si>
  <si>
    <t>del Presupuesto en los Estados Financieros (NICSP No. 24).</t>
  </si>
  <si>
    <t>El presupuesto se aprueba según la base contable de efectivo siguiendo una clasificación de pago por objeto.</t>
  </si>
  <si>
    <t>El presupuesto aprobado cubre el período fiscal que va desde el 1ro. de enero hasta el 31 de diciembre de 2018</t>
  </si>
  <si>
    <t>y es incluido como información suplementaria en los estados financieros y sus notas.</t>
  </si>
  <si>
    <t>La emisión y aprobación final de los estados financieros fue autorizada por el Alcalde en fecha</t>
  </si>
  <si>
    <t>4 de febrero del 2018.</t>
  </si>
  <si>
    <t>3.        Moneda funcional y de presentación</t>
  </si>
  <si>
    <r>
      <t>Los estados financieros están presentados en pesos dominicanos (RD$) que es la moneda funcional de la Entidad</t>
    </r>
    <r>
      <rPr>
        <b/>
        <sz val="12"/>
        <color theme="1"/>
        <rFont val="Times New Roman"/>
        <family val="1"/>
      </rPr>
      <t>.</t>
    </r>
  </si>
  <si>
    <t>4.        Uso de estimados y juicios</t>
  </si>
  <si>
    <t>La preparación de los Estados Financieros de conformidad con las Normas Internacionales de Contabilidad del</t>
  </si>
  <si>
    <t>Sector público (NICSP) requiere que la administración realice juicios, estimaciones y supuestos que afectan</t>
  </si>
  <si>
    <t>aplicación de las políticas contables y los montos de los elementos de los estados financieros (activos, pasivos,</t>
  </si>
  <si>
    <t xml:space="preserve"> ingresos y gastos) reportados. Los resultados reales pueden diferir de estas estimaciones.</t>
  </si>
  <si>
    <t>Las estimaciones y supuestos relevantes son revisados regularmente, los efectos de estas revisiones son</t>
  </si>
  <si>
    <t xml:space="preserve"> reconocidas prospectivamente.</t>
  </si>
  <si>
    <t>Medición de los valores razonables</t>
  </si>
  <si>
    <t>La Entidad cuenta con un marco de control establecido en relación con el cálculo de los valores razonables y</t>
  </si>
  <si>
    <t>tiene la responsabilidad general por la supervisión de todas las mediciones significativas de éste, incluyendo</t>
  </si>
  <si>
    <t>los de Nivel 3.</t>
  </si>
  <si>
    <t xml:space="preserve">Cuando se mide el valor razonable de un activo o pasivo, ASDN utiliza, siempre que sea posible, precios </t>
  </si>
  <si>
    <t>cotizados en un mercado activo.</t>
  </si>
  <si>
    <t>Si el mercado para un activo o pasivo no es activo, la Entidad establecerá el valor razonable utilizando una técnica</t>
  </si>
  <si>
    <t>de valoración. Con ésta se busca establecer cuál sería, a la fecha de medición, el precio de una transacción realizada.</t>
  </si>
  <si>
    <t>Los valores se clasifican en niveles distintos dentro de una jerarquía como sigue:</t>
  </si>
  <si>
    <t>Nivel 1: Precios cotizados (no-ajustados) en mercados activos para activos o pasivos idénticos.</t>
  </si>
  <si>
    <t>Nivel 2: Datos diferentes de los precios cotizados incluidos en el Nivel 1, que sean observables para el activo o</t>
  </si>
  <si>
    <t>pasivo, ya sea directa (precios) o indirectamente (derivados de los precios).</t>
  </si>
  <si>
    <t>Nivel 3: Datos para el activo o pasivo que no se basan en datos de mercado observables (variables no observables).</t>
  </si>
  <si>
    <t>Si las variables usadas para medir el valor razonable de un activo o pasivo pueden clasificarse en niveles distintos de</t>
  </si>
  <si>
    <t>la jerarquía del valor razonable, entonces la medición se clasifica en su totalidad en el mismo nivel de la jerarquía</t>
  </si>
  <si>
    <t>que la variable de nivel más bajo que sea significativa para la medición total.</t>
  </si>
  <si>
    <t>ASDN reconoce las transferencias entre los niveles de la jerarquía del valor razonable al final del período sobre el</t>
  </si>
  <si>
    <t>que se informa durante el que ocurrió el cambio.</t>
  </si>
  <si>
    <t>5.        Base de medición</t>
  </si>
  <si>
    <t>Estos estados financieros han sido preparados sobre la base del costo histórico.</t>
  </si>
  <si>
    <t>6.        Resumen de políticas contables significativas</t>
  </si>
  <si>
    <t>Aquí se detalla todo lo relacionado con las principales políticas contables significativas, aplicadas</t>
  </si>
  <si>
    <t>consistentemente a los períodos sobre los que se informa.</t>
  </si>
  <si>
    <t>Cuentas por cobrar y por pagar</t>
  </si>
  <si>
    <t>Los pasivos son reconocidos cuando se ha recibido el bien o servicio que los genera, independiente del momento</t>
  </si>
  <si>
    <t>en el que se realiza el pago.</t>
  </si>
  <si>
    <t>Los pasivos son dados de baja cuando los compromisos son saldados o expira el compromiso.</t>
  </si>
  <si>
    <t>Mobiliarios y equipos</t>
  </si>
  <si>
    <t>Reconocimiento y medicion</t>
  </si>
  <si>
    <t>Las partidas de mobiliarios y equipos son medidas al costo de adquisición menos la depreciación acumulada y</t>
  </si>
  <si>
    <t>pérdidas por deterioro.</t>
  </si>
  <si>
    <t>Si partes significativas de un elemento de mobiliarios y equipos tiene vida útil diferente, se contabiliza como</t>
  </si>
  <si>
    <t>elementos separados de mobiliarios y equipos.</t>
  </si>
  <si>
    <t>Cualquier ganancia o pérdida procedente de la disposición de un elemento de mobiliarios y equipos</t>
  </si>
  <si>
    <t>(calculada como la diferencia entre el valor obtenido de la disposición y el valor en libros del activo)</t>
  </si>
  <si>
    <t xml:space="preserve"> se reconoce en resultados.</t>
  </si>
  <si>
    <t>Costos posteriores</t>
  </si>
  <si>
    <t xml:space="preserve">Los desembolsos posteriores se capitalizan solo si es probable que ASDN reciba los beneficios económicos </t>
  </si>
  <si>
    <t>futuros asociados con los costos. Las reparaciones y mantenimientos continuos se registran como gastos en</t>
  </si>
  <si>
    <t>resultados cuando se incurren.</t>
  </si>
  <si>
    <t>Depreciación</t>
  </si>
  <si>
    <t>La depreciación se calcula sobre el monto depreciable, que corresponde al costo de un activo u otro monto</t>
  </si>
  <si>
    <t>que se sustituye por el costo menos su valor residual.</t>
  </si>
  <si>
    <t>La depreciación es reconocida en resultados con base en el método de línea recta sobre las vidas útiles estimadas</t>
  </si>
  <si>
    <t xml:space="preserve">de cada parte de una partida de mobiliarios y equipos, puesto que estas reflejan con mayor exactitud el patrón de </t>
  </si>
  <si>
    <t>consumo esperado de los beneficios económicos futuros relacionados con el activo.</t>
  </si>
  <si>
    <t>Los elementos de mobiliarios y equipos se deprecian desde la fecha en la que estén instalados y listos para su uso</t>
  </si>
  <si>
    <t xml:space="preserve">o en el caso de activos construidos internamente, desde la fecha que el activo esté completado y en condiciones </t>
  </si>
  <si>
    <t>de ser usado.</t>
  </si>
  <si>
    <t>El estimado de vidas útiles de los mobiliarios y equipos, es como sigue:</t>
  </si>
  <si>
    <t>Años de</t>
  </si>
  <si>
    <t>Tipo de Activo</t>
  </si>
  <si>
    <t xml:space="preserve"> </t>
  </si>
  <si>
    <t>Vida Útil</t>
  </si>
  <si>
    <t>Moviliarios y equipos</t>
  </si>
  <si>
    <t>4-10</t>
  </si>
  <si>
    <t>Los métodos de depreciación, las vidas útiles y los valores residuales son revisados anualmente y se ajustan si es</t>
  </si>
  <si>
    <t>necesario.</t>
  </si>
  <si>
    <t>Otros activos</t>
  </si>
  <si>
    <t>Los otros activos adquiridos por ASDN son medidos al costo menos su amortización acumulada y las pérdidas</t>
  </si>
  <si>
    <t>acumuladas por deterioro. Estos corresponden a licencias, programas y software.</t>
  </si>
  <si>
    <t>Desembolsos posteriores</t>
  </si>
  <si>
    <t>Los desembolsos posteriores son capitalizados solo cuando aumentan los beneficios económicos futuros</t>
  </si>
  <si>
    <t>incorporados en el activo específico relacionado con dichos desembolsos.</t>
  </si>
  <si>
    <t>Amortización</t>
  </si>
  <si>
    <t>La amortización se calcula sobre el monto depreciable, que corresponde al costo de un activo menos su valor</t>
  </si>
  <si>
    <t>residual.</t>
  </si>
  <si>
    <t>La amortización es reconocida en el resultado sobre la base del método de línea recta.</t>
  </si>
  <si>
    <t>La vida útil estimada de las licencias, programas y software abarca un período de 5 a 10 años.</t>
  </si>
  <si>
    <t>El método de amortización, la vida útil y el valor residual son revisados anualmente, si existe evidencia de algún</t>
  </si>
  <si>
    <t>cambio y se ajustan, si es necesario.</t>
  </si>
  <si>
    <t>7:       Disponibilidades</t>
  </si>
  <si>
    <t>Un detalle del efectivo y equivalentes de efectivo al 31 de diciembre de 2018 y 2017 es como sigue:</t>
  </si>
  <si>
    <t>Descripción</t>
  </si>
  <si>
    <t>Banco de Reservas cuenta #</t>
  </si>
  <si>
    <t>033-000525-1</t>
  </si>
  <si>
    <t>033-000524-3</t>
  </si>
  <si>
    <t>033-000519-7</t>
  </si>
  <si>
    <t>033-000520-0</t>
  </si>
  <si>
    <t>033-000521-9</t>
  </si>
  <si>
    <t>240-012467-6</t>
  </si>
  <si>
    <t>033-002325-0</t>
  </si>
  <si>
    <t>Total Disponible en Caja y Banco</t>
  </si>
  <si>
    <t>Disponible en Cuentas de la Tesorería Nacional</t>
  </si>
  <si>
    <t>Total</t>
  </si>
  <si>
    <t>8:       Cuentas y Documentos por Cobrar.</t>
  </si>
  <si>
    <t>Un detalle de las partidas de la Cuentas y Documentos por Cobrar al 31 de diciembre de 2018 y 2017 es como sigue:</t>
  </si>
  <si>
    <t>Cuentas Directas por Cobrar a Corto Plazo</t>
  </si>
  <si>
    <t>9:        Inventario de Consumo.</t>
  </si>
  <si>
    <t>Un detalle de las partidas de inventario al 31 de diciembre de 2018 y 2017 es como sigue:</t>
  </si>
  <si>
    <t>ABRAZADERA DE 1 1/2</t>
  </si>
  <si>
    <t>ACE EN LIBRA</t>
  </si>
  <si>
    <t>ADAPTADOR DE 3/4</t>
  </si>
  <si>
    <t>ADAPTADOR DE HEMBRA DE 2</t>
  </si>
  <si>
    <t>ADAPTADOR HEMBRA DE MEDIA</t>
  </si>
  <si>
    <t xml:space="preserve">ADAPTADOR HEMBRA DE UNO </t>
  </si>
  <si>
    <t>ADAPTADOR MACHO 3/4</t>
  </si>
  <si>
    <t>ADAPTADOR MACHO DE 1</t>
  </si>
  <si>
    <t>ADAPTADOR MACHO DE 2</t>
  </si>
  <si>
    <t>ADAPTADOR MACHO DE 3/4</t>
  </si>
  <si>
    <t>ADAPTADOR MACHO DE MEDIA</t>
  </si>
  <si>
    <t>ADAPTADOR MACHO DE UNA</t>
  </si>
  <si>
    <t>ALMOADILLA PARA CELLO</t>
  </si>
  <si>
    <t>AMBIENTADOR GLANDE</t>
  </si>
  <si>
    <t>ATOMIZADOR (BOMBITA DE MANO)</t>
  </si>
  <si>
    <t>BALLAS PUBLICITARIAS</t>
  </si>
  <si>
    <t>BANDEJA DE ESCRITORIO DE 2</t>
  </si>
  <si>
    <t>BASCOCEL</t>
  </si>
  <si>
    <t>BASE PARA FLOTA DE INODORO</t>
  </si>
  <si>
    <t>BOMBA LADRONA</t>
  </si>
  <si>
    <t>BOMBA SUMERGIBLE DE 1,5C</t>
  </si>
  <si>
    <t>BOMBA SUMERGIBLE DE 2C</t>
  </si>
  <si>
    <t>BOMBILLO BAJO CONSUMO DE 13 AMPERE</t>
  </si>
  <si>
    <t>BOMBILLO BAJO CONSUMO DE 26 AMPERE</t>
  </si>
  <si>
    <t>BOMBILLO BAJO CONSUMO DE 60</t>
  </si>
  <si>
    <t>BOMBITA DE INODORO</t>
  </si>
  <si>
    <t>BOQUILLA DE LAVA MANO</t>
  </si>
  <si>
    <t>BOQUILLA PARA FREGADERO</t>
  </si>
  <si>
    <t xml:space="preserve">BORRAS </t>
  </si>
  <si>
    <t>BRACKER DE 30</t>
  </si>
  <si>
    <t>BRACKER DE 60 AMPERE</t>
  </si>
  <si>
    <t>BRILLO VERDE</t>
  </si>
  <si>
    <t>BUZON DE SUGERENCIA GRANDE</t>
  </si>
  <si>
    <t>BUZON DE SUGERENCIA PEQUEÑO</t>
  </si>
  <si>
    <t xml:space="preserve">CABLE DE INTERNET </t>
  </si>
  <si>
    <t>CAJA DE BANDITA DE GOMA</t>
  </si>
  <si>
    <t>CAJA DE CLC GRANDE</t>
  </si>
  <si>
    <t>CAJA DE CLIC PEQUENA</t>
  </si>
  <si>
    <t>CAJA DE FOLDER 8/14</t>
  </si>
  <si>
    <t>CAJA DE GRAPA</t>
  </si>
  <si>
    <t>CAJA DE LETRA</t>
  </si>
  <si>
    <t>CAJA DE METAL 4*4</t>
  </si>
  <si>
    <t>CAJA ELECTRICA 4*4</t>
  </si>
  <si>
    <t>CAJA ELECTRICA CUADRADA</t>
  </si>
  <si>
    <t xml:space="preserve">CAJA ELECTRICA RECTANGULAR </t>
  </si>
  <si>
    <t>CAPAS PARA CUBRIR AGUA</t>
  </si>
  <si>
    <t>CAPASITOR DE 65</t>
  </si>
  <si>
    <t>CARTUCHO CANON BC 20</t>
  </si>
  <si>
    <t>CARTUCHO CANON DE 24</t>
  </si>
  <si>
    <t>CARTUCHO CARTIRIDGE DE 96</t>
  </si>
  <si>
    <t>CARTUCHO CARTRIDGE 21</t>
  </si>
  <si>
    <t>CARTUCHO CARTRIDGE DE 22</t>
  </si>
  <si>
    <t>CARTUCHO CARTRIDGE DE 60</t>
  </si>
  <si>
    <t>CARTUCHO DE CARTIRIDGE DE 61</t>
  </si>
  <si>
    <t>CARTUCHO DE COLOR LEXMARK 94 *26</t>
  </si>
  <si>
    <t>CARTUCHO HP 94</t>
  </si>
  <si>
    <t>CASCO DE INGENIERO AMARILLO</t>
  </si>
  <si>
    <t>CASCO DE INGENIERO BLANCO</t>
  </si>
  <si>
    <t>CASCO DE INGENIERO MAMEY</t>
  </si>
  <si>
    <t>CASCO DE INGENIERO ROJO</t>
  </si>
  <si>
    <t>CASCO DE INGENIERO VERDE</t>
  </si>
  <si>
    <t>CD DVD</t>
  </si>
  <si>
    <t>CEPILLO DE ALAMBRE</t>
  </si>
  <si>
    <t>CEPILLO DE PARED</t>
  </si>
  <si>
    <t>CEPILLO PARA INODORO</t>
  </si>
  <si>
    <t>CERA PARA INODORO</t>
  </si>
  <si>
    <t xml:space="preserve">servilleta </t>
  </si>
  <si>
    <t>CHEQUE</t>
  </si>
  <si>
    <t>CINTA ADECIVA PEQUENA</t>
  </si>
  <si>
    <t>CINTA ADESIVA TIPO TEIPI</t>
  </si>
  <si>
    <t>CINTA COREK 164</t>
  </si>
  <si>
    <t>CINTA COREK 241</t>
  </si>
  <si>
    <t>CINTA COREK MX100</t>
  </si>
  <si>
    <t>CINTA COREX 084</t>
  </si>
  <si>
    <t>CINTA EPSON 5335</t>
  </si>
  <si>
    <t>CINTA EPSON LX350</t>
  </si>
  <si>
    <t>CINTA PEGANTE GRANDE TRANSPARENTE</t>
  </si>
  <si>
    <t>CINTA PEGANTE PARA AIRE NEGRA</t>
  </si>
  <si>
    <t xml:space="preserve">CLORO </t>
  </si>
  <si>
    <t>CLORO GRANULADO</t>
  </si>
  <si>
    <t>COA DE HIERRO</t>
  </si>
  <si>
    <t>COA DE MADERA</t>
  </si>
  <si>
    <t>CODO DE 1</t>
  </si>
  <si>
    <t>CODO DE 2</t>
  </si>
  <si>
    <t>CODO DE 4</t>
  </si>
  <si>
    <t>CODO DE MEDIA</t>
  </si>
  <si>
    <t>CODOS DE 3 DE 90 GRADO</t>
  </si>
  <si>
    <t>CONTROLES DE AIRE CON SU TARJETA</t>
  </si>
  <si>
    <t>CREYONES</t>
  </si>
  <si>
    <t>CUBETA DE PINTURA BLANCA SUPERIOR ACRIICA</t>
  </si>
  <si>
    <t>CUBETA DE PINTURA GRIS ALTO TRAFICO</t>
  </si>
  <si>
    <t>CUBETA DE PINTURA GRIS PERLA ACRIICA SUPERIOR</t>
  </si>
  <si>
    <t>CUBETA NEGRA</t>
  </si>
  <si>
    <t>CUBETA PARA TRAPEAR</t>
  </si>
  <si>
    <t>CUBETA VERDE FLORESTAL ACRILICA</t>
  </si>
  <si>
    <t>CUBRE FALTA</t>
  </si>
  <si>
    <t>descalim</t>
  </si>
  <si>
    <t>DISPENSADOR DE CINTA</t>
  </si>
  <si>
    <t xml:space="preserve">DISQUETTE </t>
  </si>
  <si>
    <t>ENCHUNFLE DE 2</t>
  </si>
  <si>
    <t>ESCOBA</t>
  </si>
  <si>
    <t xml:space="preserve">ESTENCION DE UNA </t>
  </si>
  <si>
    <t>FUNDAS PLASTICAS AZULES CONLOGO</t>
  </si>
  <si>
    <t>FUNDAS TRANSPARENTE DE USO DE ALMANCEN</t>
  </si>
  <si>
    <t xml:space="preserve">GANCHO ACOR CAJAS </t>
  </si>
  <si>
    <t>GOMA  PARA ESCAPE DE AGUA PARA TANQUE DE INODORO</t>
  </si>
  <si>
    <t>GRAPADORA GRANDE</t>
  </si>
  <si>
    <t>GRAPADORA NORMAL</t>
  </si>
  <si>
    <t>INODORO COMPLETO</t>
  </si>
  <si>
    <t>INTERRUTOR DE 1</t>
  </si>
  <si>
    <t>INTERRUTOR DE 2</t>
  </si>
  <si>
    <t>INTERRUTOR DE 3</t>
  </si>
  <si>
    <t>JABON LIQUIDO</t>
  </si>
  <si>
    <t>KIT DE INODORO</t>
  </si>
  <si>
    <t>LAMPARAS FLORENCENTES TIPO SECADOR</t>
  </si>
  <si>
    <t>LANILLA EN YARDA</t>
  </si>
  <si>
    <t>LAPICERO AZUL</t>
  </si>
  <si>
    <t>LAPIZ DE CARBON</t>
  </si>
  <si>
    <t>LAVAMANOS</t>
  </si>
  <si>
    <t>LAVIN PARA PUERTAS</t>
  </si>
  <si>
    <t>LIBRETA DEL DESPACHO</t>
  </si>
  <si>
    <t>LIBRETA RALLADA GRANDE</t>
  </si>
  <si>
    <t>LIBRETA SECRETARIA GENERAL</t>
  </si>
  <si>
    <t>LIBRO DE REGISTRO DE ACTOS CIVILES</t>
  </si>
  <si>
    <t>LIBRO DE REGISTRO JUDICIALES</t>
  </si>
  <si>
    <t>LIBRO REGISTRO DE ACTOS DE OFICIOS</t>
  </si>
  <si>
    <t>LIBRO REGISTRO DE INCRIPCION DE HIPOTECA</t>
  </si>
  <si>
    <t>LIBROS DE LA HISTORIA DE TRUJILLO</t>
  </si>
  <si>
    <t>LIMPIA CRISTAL</t>
  </si>
  <si>
    <t>LIBRETARALLADA PEQUENA</t>
  </si>
  <si>
    <t>LLAVE A CHORRO DE HIERRO</t>
  </si>
  <si>
    <t>LLAVE DE CHORRO DE MEDIA</t>
  </si>
  <si>
    <t>LLAVE DE PASO PLASTICA DE MEDIA</t>
  </si>
  <si>
    <t>LLAVE DE PASO PLASTICA 3/4</t>
  </si>
  <si>
    <t>LLAVE DE PASO PLASTICA DE 1 1/2</t>
  </si>
  <si>
    <t>LLAVE PARA INODORO</t>
  </si>
  <si>
    <t>LLAVE PARA LAVA MANOS</t>
  </si>
  <si>
    <t>MACHETES</t>
  </si>
  <si>
    <t>MANGA PARA DUCTO DE AIRE ACONDICIONADO CAJAS</t>
  </si>
  <si>
    <t>MANGERA PARA INODORO</t>
  </si>
  <si>
    <t>MANGUERA DE DUCCION DE AIRE ROLLOS</t>
  </si>
  <si>
    <t>MANGUERA PARA LAVAMANOS</t>
  </si>
  <si>
    <t>MAQUINA DE COCER MARCA SINGER PLANA</t>
  </si>
  <si>
    <t>MEMORIAS USB DE 8GB</t>
  </si>
  <si>
    <t>MESA PLASTICA</t>
  </si>
  <si>
    <t>MICROONDAS OSTER</t>
  </si>
  <si>
    <t>MIPLE DE MEDIA DE METAL</t>
  </si>
  <si>
    <t>MIPLE DE METAL 3/8</t>
  </si>
  <si>
    <t>MISTOLIN</t>
  </si>
  <si>
    <t>MOTOCICLETAS SHINERAY</t>
  </si>
  <si>
    <t>PALA CUADRADA</t>
  </si>
  <si>
    <t>PALA LARGA</t>
  </si>
  <si>
    <t>PALO PARA ESCOBA</t>
  </si>
  <si>
    <t>PAPE DE BANO</t>
  </si>
  <si>
    <t>PAPEL CONTINUO CAJAS</t>
  </si>
  <si>
    <t>papel de baño jumbo</t>
  </si>
  <si>
    <t>PAQUETE DE FICHAS 3*5</t>
  </si>
  <si>
    <t>PAQUETE DE FICHAS 4*6</t>
  </si>
  <si>
    <t>PAQUETE DE LAVEL</t>
  </si>
  <si>
    <t>PARE DE BOTAS DE GOMA</t>
  </si>
  <si>
    <t>PARES DE GUANTES PLASTICOS</t>
  </si>
  <si>
    <t>PENDAFLEX GRANDE CAJA</t>
  </si>
  <si>
    <t>PENDFLEX PEQUEÑO CAJA</t>
  </si>
  <si>
    <t>PERFORADORA DE 2 ROLLOSS</t>
  </si>
  <si>
    <t>PERFORADORA DE 3 OLLOS</t>
  </si>
  <si>
    <t>PICO DE PULLON DE AMBOS LADOS</t>
  </si>
  <si>
    <t>PIE DE ALAMBRE 12</t>
  </si>
  <si>
    <t>PIE DE ALAMBRE DE 10</t>
  </si>
  <si>
    <t>PIE DE ALAMBRE DE 8</t>
  </si>
  <si>
    <t>PINTURA AMARILLO TRAFICO</t>
  </si>
  <si>
    <t>PINTURA ESMALTE AMARILLA</t>
  </si>
  <si>
    <t>POSTIN</t>
  </si>
  <si>
    <t>RECIBO DE CAJA CHICA SALA CAPITULAR</t>
  </si>
  <si>
    <t>REGLAS PLASTICAS</t>
  </si>
  <si>
    <t>REGLETAS DE 6 SALIDAS</t>
  </si>
  <si>
    <t>REJILLA DE DESAGUE</t>
  </si>
  <si>
    <t>RESMA DE PAPE BLANCO 8 1/2* 11</t>
  </si>
  <si>
    <t>RESMA DE PAPE BLANCO 8 1/2* 14</t>
  </si>
  <si>
    <t>RESMA DE PAPE TIMBRADA 8 1/2*14</t>
  </si>
  <si>
    <t>RESMA DE PAPEL TIMBRADA DE HILO DESPACHO DEL ALCALDE</t>
  </si>
  <si>
    <t>RESMA DE PAPEL TIMBRADA EN HILO CONSEJO DE REGIDORES</t>
  </si>
  <si>
    <t>RJ 45</t>
  </si>
  <si>
    <t>ROJO POSITIVO</t>
  </si>
  <si>
    <t>ROLLO DE CINTA DE PREVENCION</t>
  </si>
  <si>
    <t>ROLLO DE PAPEL SUMADORA</t>
  </si>
  <si>
    <t>ROSETA</t>
  </si>
  <si>
    <t>SACA GRAPA</t>
  </si>
  <si>
    <t>SIFON PARA INODORO</t>
  </si>
  <si>
    <t xml:space="preserve">SILICON </t>
  </si>
  <si>
    <t>SOBRE TIMBRADO</t>
  </si>
  <si>
    <t>SOBRE TIMBRADO EN HILO</t>
  </si>
  <si>
    <t>SOCALITO PARA LAMPARA</t>
  </si>
  <si>
    <t>SOMBRE EN BLANCO</t>
  </si>
  <si>
    <t>SUAPER</t>
  </si>
  <si>
    <t>TABLA DE GANCHO</t>
  </si>
  <si>
    <t>TALONARIO ACTA CONCILIATORIA SERVICIOS PUBLICOS</t>
  </si>
  <si>
    <t>TALONARIO CAJA CHICA OBRAS PUBLICAS</t>
  </si>
  <si>
    <t>TALONARIO CAJA CHICA SEGURIDAD CIUDADANA</t>
  </si>
  <si>
    <t>TALONARIO CAJA FUNERAL MUNICIPAL</t>
  </si>
  <si>
    <t>TALONARIO CEMENTERIO HIGUERO</t>
  </si>
  <si>
    <t>TALONARIO CEMENTERIO SIERRA PRIETA</t>
  </si>
  <si>
    <t>TALONARIO CONTROL INTERNO DE RENTAS MUNICIPALES</t>
  </si>
  <si>
    <t>TALONARIO DE DECLARACION TARDIA</t>
  </si>
  <si>
    <t>TALONARIO DE REGISTRO CIVIL</t>
  </si>
  <si>
    <t xml:space="preserve">TALONARIO DESCLARACION DE DEFUCION </t>
  </si>
  <si>
    <t>TALONARIO DGPU ACTA DE NOTIFICACION</t>
  </si>
  <si>
    <t>TALONARIO PARA RECETARIOS</t>
  </si>
  <si>
    <t>TALONARIO REGISTRO JUDICIAL</t>
  </si>
  <si>
    <t>TALONARIO REMISION DE VALORES</t>
  </si>
  <si>
    <t>TALONARIO SALIDA DE ALMACEN</t>
  </si>
  <si>
    <t>TALONARIO SERVICIOS PUBLICOS</t>
  </si>
  <si>
    <t>TALONARIO TESORERIA MUNICIPAL DELEGACION VILLA MELLA</t>
  </si>
  <si>
    <t>TALONARIOS DE CERTIFICO</t>
  </si>
  <si>
    <t>TALONARIOS DE PEDIDOS DE MATERIAES</t>
  </si>
  <si>
    <t>TALONARIOS DE RECURSOS HUMANOS</t>
  </si>
  <si>
    <t>TAPON HEMBRA DE MEDIA DE METAL</t>
  </si>
  <si>
    <t>TAPON MACHO DE MEDIA</t>
  </si>
  <si>
    <t>TE 3/4</t>
  </si>
  <si>
    <t>TE DE 2</t>
  </si>
  <si>
    <t>TE DE 3</t>
  </si>
  <si>
    <t>TE DE 4</t>
  </si>
  <si>
    <t>TE DE 8</t>
  </si>
  <si>
    <t>TE DE MEDIA</t>
  </si>
  <si>
    <t>TE PVC DE 1</t>
  </si>
  <si>
    <t>TEIPI PARA ALAMBRE DE CORRIENTE</t>
  </si>
  <si>
    <t>TERMINALES DE 350 ML</t>
  </si>
  <si>
    <t>TIGERAS</t>
  </si>
  <si>
    <t>TIMER</t>
  </si>
  <si>
    <t>TINER</t>
  </si>
  <si>
    <t>TINTA PARA CELLO AZUL TIPO ROLON</t>
  </si>
  <si>
    <t>TINTA PARA CELLO ROJO</t>
  </si>
  <si>
    <t>TINTA PARA EL CELLO AZUL</t>
  </si>
  <si>
    <t>TOALLA PARA COCINA</t>
  </si>
  <si>
    <t>TONER 12 U GENERICO</t>
  </si>
  <si>
    <t>TONER 310</t>
  </si>
  <si>
    <t>TONER 311 DE COLOR</t>
  </si>
  <si>
    <t>TONER 312</t>
  </si>
  <si>
    <t>TONER 313 DE COOR</t>
  </si>
  <si>
    <t>TONER 78 A GENERICO</t>
  </si>
  <si>
    <t>TONER 83 A GENERICO</t>
  </si>
  <si>
    <t>TONER 85 A GENERICO</t>
  </si>
  <si>
    <t>TONER ASER DE COLORES 410A</t>
  </si>
  <si>
    <t>TONER CARTRIGE 40A</t>
  </si>
  <si>
    <t>TONER CARTRIGE 41A</t>
  </si>
  <si>
    <t>TONER CARTRIGE 42A</t>
  </si>
  <si>
    <t>TONER CARTRIGE 43A</t>
  </si>
  <si>
    <t>TONER CHARP A L 100TDN</t>
  </si>
  <si>
    <t>TONER DE COLORES PRINT PLUS 41A</t>
  </si>
  <si>
    <t>TONER DE COLORES PRINT PUS 43A</t>
  </si>
  <si>
    <t>TONER DE COORES PRINT PUS 42A</t>
  </si>
  <si>
    <t>TONER HP 312</t>
  </si>
  <si>
    <t>TONER HP 78A NEGRO</t>
  </si>
  <si>
    <t>TONER HP 83A NEGRO</t>
  </si>
  <si>
    <t>TONER HP DE COLORES 410A</t>
  </si>
  <si>
    <t>TONER HP LASER 1025</t>
  </si>
  <si>
    <t>TONER LASER 12A</t>
  </si>
  <si>
    <t>TONER NEGRO 78A</t>
  </si>
  <si>
    <t>TUBERIA 3/4</t>
  </si>
  <si>
    <t>TUBERIA DE BRONCE 3/8</t>
  </si>
  <si>
    <t>TUBERIA DE BRONCE DE MEDIA</t>
  </si>
  <si>
    <t>TUBO F17</t>
  </si>
  <si>
    <t>TUBO F32</t>
  </si>
  <si>
    <t>TUBO F40</t>
  </si>
  <si>
    <t>TUBO FLORESCENTE TIPO U</t>
  </si>
  <si>
    <t>TUBOS DE 1</t>
  </si>
  <si>
    <t>TUBOS DE 2</t>
  </si>
  <si>
    <t>TUBOS DE 3</t>
  </si>
  <si>
    <t>TUBOS DE 4</t>
  </si>
  <si>
    <t>TUBOS DE MEDIA</t>
  </si>
  <si>
    <t>UNION 3/4</t>
  </si>
  <si>
    <t>UNION DE MEDIA</t>
  </si>
  <si>
    <t>UNION DE UNA</t>
  </si>
  <si>
    <t>VALANCIN PARA INODORO</t>
  </si>
  <si>
    <t>VASOS PLASTICOS NO3</t>
  </si>
  <si>
    <t>VASOS PLASTICOS NO5</t>
  </si>
  <si>
    <t>VASOS PLASTICOS NO7</t>
  </si>
  <si>
    <t>ZACAPUNTAS</t>
  </si>
  <si>
    <t>ZAFACON</t>
  </si>
  <si>
    <t>10:     Mobiliarios y equipos netos.</t>
  </si>
  <si>
    <t xml:space="preserve">El movimiento del mobiliario y equipo y depreciación acumulada al 31 de diciembre de 2018 y 2017 </t>
  </si>
  <si>
    <t>es como sigue:</t>
  </si>
  <si>
    <t>2B496:G528018</t>
  </si>
  <si>
    <t>Mobiliarios y Equipos de Oficinas</t>
  </si>
  <si>
    <t>Edificaciones</t>
  </si>
  <si>
    <t>Terrenos</t>
  </si>
  <si>
    <t>Costos:</t>
  </si>
  <si>
    <t>Saldos al inicio</t>
  </si>
  <si>
    <t>Adiciones</t>
  </si>
  <si>
    <t>Retiros</t>
  </si>
  <si>
    <t>Saldo al Final del Período</t>
  </si>
  <si>
    <t>Depreciación acumulada:</t>
  </si>
  <si>
    <t>Cargo del período</t>
  </si>
  <si>
    <t>Saldo al final</t>
  </si>
  <si>
    <t>Mobiliarios y equipos, neto</t>
  </si>
  <si>
    <t>11:     Bienes Intangibles</t>
  </si>
  <si>
    <t>Un detalle de los activos intangibles al 31 de diciembre de 2017 y 2016 es como sigue:</t>
  </si>
  <si>
    <t>Paquetes y Programas de Estudios y Proyectos</t>
  </si>
  <si>
    <t>Amortizacion</t>
  </si>
  <si>
    <t>Pasivos</t>
  </si>
  <si>
    <t>12:      Sobregiro Bancario por Pagar</t>
  </si>
  <si>
    <t>Un detalle de sobregiro bancario por pagar al 31 de diciembre de 2018 y 2017 es como sigue</t>
  </si>
  <si>
    <t>13:     Cuentas y Documentos por Pagar</t>
  </si>
  <si>
    <t>Un detalle de cuenta y documento por pagar al 31 de diciembre de 2018 y 2017 es como sigue:</t>
  </si>
  <si>
    <t>Contratistas Directos Internos a pagar a corto plazo</t>
  </si>
  <si>
    <t xml:space="preserve">Proveedores Directos  Internos a pagar a corto plazo </t>
  </si>
  <si>
    <t>14:      Deducciones y Retenciones por Pagar</t>
  </si>
  <si>
    <t>Un detalle de deduciones y retenciones por pagar al 31 de diciembre de 2018 y 2017 es como sigue:</t>
  </si>
  <si>
    <r>
      <t xml:space="preserve">un monto de  </t>
    </r>
    <r>
      <rPr>
        <b/>
        <sz val="12"/>
        <color theme="1"/>
        <rFont val="Times New Roman"/>
        <family val="1"/>
      </rPr>
      <t>RD$111,571,469.00</t>
    </r>
    <r>
      <rPr>
        <sz val="12"/>
        <color theme="1"/>
        <rFont val="Times New Roman"/>
        <family val="1"/>
      </rPr>
      <t xml:space="preserve"> Compuesto de la siguiente forma:</t>
    </r>
  </si>
  <si>
    <t>Deducciones y Retenciones por pagar a la DGII</t>
  </si>
  <si>
    <t>15:     Otros pasivos corrientes.</t>
  </si>
  <si>
    <t xml:space="preserve">Un detalle de la cuenta otros pasivos corrientes al  31 de diciembre de 2018 y 2017 es como sigue: </t>
  </si>
  <si>
    <t>Otras Cuenta por Pagar a la Seguridad Social TSS., Presenta un balance un balance Acumulado</t>
  </si>
  <si>
    <t>de RD$1,280.00 millones de pesos, por las Gestiones pasadas y propia de esta gestión, debido a</t>
  </si>
  <si>
    <t>que las gestiones anteriores no incluían en la nomina a los empleados en la TSS, y no se le reportaba</t>
  </si>
  <si>
    <t>ningun descuento para reportar y realizar pagos a la misma. Esto fue generando una acumulación abismal</t>
  </si>
  <si>
    <t>de la cuentas por pagar por los Intereses y moras según la ley de la TSS, por los pagos no realizados, y esta</t>
  </si>
  <si>
    <t>cuenta era llevada cuando se preparaban los Estados Financieros cada cierre del año a Perdida de Periodo</t>
  </si>
  <si>
    <t>Anteriores. En la elaboración de los  Estados Financieros de 2018 y 2017, le estamos presentando en el</t>
  </si>
  <si>
    <t>pasivo de cuenta por pagar a la TSS, con el objetivo de presentar unos Estados Financieros, que presenten los</t>
  </si>
  <si>
    <t>valores reales, sin importar la consecuencia que esto pueda ocasionar; Siempre dando fiel cumplimiento</t>
  </si>
  <si>
    <r>
      <t xml:space="preserve">a los </t>
    </r>
    <r>
      <rPr>
        <b/>
        <sz val="12"/>
        <rFont val="Times New Roman"/>
        <family val="1"/>
      </rPr>
      <t>Procedimientos de Contabilidad Generalmente Aceptados (PCGA).</t>
    </r>
  </si>
  <si>
    <t>Contribuciones a la Seguridad Social a pagar</t>
  </si>
  <si>
    <t>Pasivo No Corriente</t>
  </si>
  <si>
    <t>16:     cuenta por pagar a largo Plazo</t>
  </si>
  <si>
    <t>Un detalle de cuenta por pagar a largo plazo al 31 de diciembre de 2018 y 2017 es como sigue:</t>
  </si>
  <si>
    <t>Contratista directos Internos a pagar a largo plazo</t>
  </si>
  <si>
    <t>Proveedores directos Internos a pagar a largo plazo</t>
  </si>
  <si>
    <t>Patrimonio</t>
  </si>
  <si>
    <t>17:      Activos Netos/Patrimonio.</t>
  </si>
  <si>
    <t>Al 31 de diciembre de 2018 y 2017, la composición de los activos netos / patrimonio del Ayuntamiento</t>
  </si>
  <si>
    <t>Resultados positivos (ahorro)/negativo (desahorro)</t>
  </si>
  <si>
    <t>Resultado Acumulado</t>
  </si>
  <si>
    <t>Estado de Resultado</t>
  </si>
  <si>
    <t>Ingresos</t>
  </si>
  <si>
    <t>18:     Impuesto y Arbitrio Municipales</t>
  </si>
  <si>
    <t>Al 31 de diciembre de 2018 y 2017 el renglón de los Impuestos y Arbitrio Municipales es como sigue:</t>
  </si>
  <si>
    <t>Impuestos Municipales</t>
  </si>
  <si>
    <t>Arbitrios Municipales</t>
  </si>
  <si>
    <t>Tasas</t>
  </si>
  <si>
    <t>Licencias</t>
  </si>
  <si>
    <t>Alquileres</t>
  </si>
  <si>
    <t>Otros Ingresos</t>
  </si>
  <si>
    <t>Donación de Capital</t>
  </si>
  <si>
    <t>Otras Ventas</t>
  </si>
  <si>
    <t>19:     Transferencias y donaciones</t>
  </si>
  <si>
    <t>Al 31 de diciembre de 2018 y 2017 el renglón de transferencias y donaciones es como sigue:</t>
  </si>
  <si>
    <t>Transferencias y donaciones</t>
  </si>
  <si>
    <t>20:     Recargos, multas y otros ingresos</t>
  </si>
  <si>
    <t>Al 31 de diciembre de 2018 y 2017 el renglón de recargos, multas yotros ingresos es como sigue:</t>
  </si>
  <si>
    <t>Recargos, multas y donaciones</t>
  </si>
  <si>
    <t>Gastos</t>
  </si>
  <si>
    <t>21:      Sueldos, salarios y beneficios a empleados</t>
  </si>
  <si>
    <t>Un detalle de las cuentas sueldos, salarios y beneficios a empleados al 31 de diciembre de 2018 y 2017</t>
  </si>
  <si>
    <t>Servicios Personales</t>
  </si>
  <si>
    <t>Personal Contratado</t>
  </si>
  <si>
    <t>Compensación por Horas Extras</t>
  </si>
  <si>
    <t>Regalía Pascual</t>
  </si>
  <si>
    <t>Prestaciones Laborables</t>
  </si>
  <si>
    <t>Contribuciones al Seguro</t>
  </si>
  <si>
    <t>22:      Subvenciones y otros pagos por transferencia</t>
  </si>
  <si>
    <t>Un detalle de la cuenta subvenciones y otros pagos por transferencia al 31 de diciembre del 2018 y 2017</t>
  </si>
  <si>
    <t>Transferencias al Sector Privado</t>
  </si>
  <si>
    <t>Transferencias al Sector Publico</t>
  </si>
  <si>
    <t>23:      Suministros y materiales para consumo</t>
  </si>
  <si>
    <t>Un detalle de los gastos de suministros y materiales para consumo al 31 de diciembre de 2018 y 2017</t>
  </si>
  <si>
    <t>Alimentos y Prod. Agroforestales</t>
  </si>
  <si>
    <t>Textiles y Vestuarios</t>
  </si>
  <si>
    <t>Productos Papel y Cartón</t>
  </si>
  <si>
    <t>Productos y Útiles Diversos</t>
  </si>
  <si>
    <t>Combustibles, Lubricantes y Prod. Químicos Conexos</t>
  </si>
  <si>
    <t>Productos de Cuero, Caucho y Plásticos</t>
  </si>
  <si>
    <t>Producto de Minerales, Metálicos y No Metálicos</t>
  </si>
  <si>
    <t>Productos Eléctricos y Afines</t>
  </si>
  <si>
    <t>24:     Gasto de depreciación y amortización</t>
  </si>
  <si>
    <t>Un detalle de los gastos de depreciación y amortización al 31 de diciembre de 2018 y 2017 es como sigue:</t>
  </si>
  <si>
    <t>Depreciación Acumulada</t>
  </si>
  <si>
    <t>Depreciación del periodo</t>
  </si>
  <si>
    <t>25:      Gastos Financieros</t>
  </si>
  <si>
    <t>Un detalle de los gastos financieros al 31 de diciembre de 2018 y 2017 es como sigue:</t>
  </si>
  <si>
    <t>Cargos y Comisiones Bancarias</t>
  </si>
  <si>
    <t>26:     Otros gastos</t>
  </si>
  <si>
    <t>Un detalle de los otros gastos al 31 de diciembre de 2018 y 2017 es como sigue:</t>
  </si>
  <si>
    <t>Viáticos dentro y fuera del País</t>
  </si>
  <si>
    <t>Dietas y Gastos de representación</t>
  </si>
  <si>
    <t>Servicios de Comunicaciones (Teléfono, y Radio)</t>
  </si>
  <si>
    <t>Residuos Solidos</t>
  </si>
  <si>
    <t>Publicidad, Impresos y Encuadernaciones</t>
  </si>
  <si>
    <t>Alquileres de Equipos de Transporte y Atracción</t>
  </si>
  <si>
    <t>Seguro de Bienes e Inmuebles</t>
  </si>
  <si>
    <t>Otros Servicios no Personales (Eventos Generales)</t>
  </si>
  <si>
    <t>Alquileres y Rentas de Edificios y Locales</t>
  </si>
  <si>
    <t>Otros Alquileres</t>
  </si>
  <si>
    <t>Gastos Judiciales</t>
  </si>
  <si>
    <t>Servicios Fúnebres y Gastos Conexos</t>
  </si>
  <si>
    <t>LIBRO RECORD</t>
  </si>
  <si>
    <t>TRANSFORMADOR 4*32</t>
  </si>
  <si>
    <t>Al 30 de Junio del 2019, los principales funcionarios y directores del ASDN son los siguientes:</t>
  </si>
  <si>
    <t>Nombre cuenta</t>
  </si>
  <si>
    <t>Banco</t>
  </si>
  <si>
    <t>No.- cuenta</t>
  </si>
  <si>
    <t>Receptora</t>
  </si>
  <si>
    <t>Banreservas</t>
  </si>
  <si>
    <t>670000030-4</t>
  </si>
  <si>
    <t>Salud y Genero</t>
  </si>
  <si>
    <t>003-002325-0</t>
  </si>
  <si>
    <t>Servicios Municipales</t>
  </si>
  <si>
    <t>033000519-7</t>
  </si>
  <si>
    <t>Inversión</t>
  </si>
  <si>
    <t>Personal</t>
  </si>
  <si>
    <t>003-00520-0</t>
  </si>
  <si>
    <t>33000525-1</t>
  </si>
  <si>
    <t>pro-evento</t>
  </si>
  <si>
    <t>330-00524-3</t>
  </si>
  <si>
    <t>proyecto y eventos</t>
  </si>
  <si>
    <t>Disponibilidad</t>
  </si>
  <si>
    <t>Terreno</t>
  </si>
  <si>
    <t>otros</t>
  </si>
  <si>
    <t>Transferencias</t>
  </si>
  <si>
    <t>Nota # 8:       Cuentas  por Cobrar.</t>
  </si>
  <si>
    <t>Nota # 9:        Inventario de Consumo.</t>
  </si>
  <si>
    <t>Alimentos y bebidas para personas</t>
  </si>
  <si>
    <t>Madera, corcho y sus manufacturas</t>
  </si>
  <si>
    <t>Acabados textiles</t>
  </si>
  <si>
    <t>Prendas de vestir</t>
  </si>
  <si>
    <t>Productos de Papel. Cartón e impresos</t>
  </si>
  <si>
    <t>Productos de Cemento</t>
  </si>
  <si>
    <t>Herramientas menores</t>
  </si>
  <si>
    <t>Productos de hojalata</t>
  </si>
  <si>
    <t>Aceites y grasas</t>
  </si>
  <si>
    <t>Material para limpieza</t>
  </si>
  <si>
    <t>Útiles de escritorios, oficina informática y enseñanza</t>
  </si>
  <si>
    <t>Productos eléctricos y afines</t>
  </si>
  <si>
    <t>DETALLE</t>
  </si>
  <si>
    <t>MONTO</t>
  </si>
  <si>
    <t>Nota # 11:     Bienes Intangibles</t>
  </si>
  <si>
    <t>Nota # 12:     Cuentas por Pagar</t>
  </si>
  <si>
    <t>RNC</t>
  </si>
  <si>
    <t>PROVEEDOR</t>
  </si>
  <si>
    <t>ADELA CAMILO DE LA CRUZ, CPOR A.</t>
  </si>
  <si>
    <t>BERICO C x A.,</t>
  </si>
  <si>
    <t>BIG FILMS, SRL</t>
  </si>
  <si>
    <t>CARLOS ALBERTO UREÑA</t>
  </si>
  <si>
    <t>COMEDORES ECONOMICOS DEL ESTADO</t>
  </si>
  <si>
    <t>COMERCIALIZADORA TEXTIL SRL</t>
  </si>
  <si>
    <t>CRUZ GERMAN &amp; ASOCIADOS</t>
  </si>
  <si>
    <t>DARLIN EMILIO JIMENEZ ALONZO</t>
  </si>
  <si>
    <t>E M ARQUITECTOS SRL</t>
  </si>
  <si>
    <t>EMPRESA DE ASEO MUNICIPAL EMA</t>
  </si>
  <si>
    <t>ENAREY GROUP, SRL</t>
  </si>
  <si>
    <t>EPIFANIO CUEVAS</t>
  </si>
  <si>
    <t>ERIC MERCEDES HENRIQUEZ NUÑEZ</t>
  </si>
  <si>
    <t>FERRECENTRO DOMINGUEZ</t>
  </si>
  <si>
    <t>FH UNIFORMES SRL</t>
  </si>
  <si>
    <t>HISTHER ANTONIO RODRIGUEZ P.</t>
  </si>
  <si>
    <t>HOSPITAL MATERNO DR. REYNALDO ALMANZAR</t>
  </si>
  <si>
    <t>HOY PARA MAÑANA DJBD,SRL</t>
  </si>
  <si>
    <t>IMPRENTA NORCENTRAL</t>
  </si>
  <si>
    <t>INVERSIONES POMASA, SRL</t>
  </si>
  <si>
    <t>INVERSIONES SADOC, SRL</t>
  </si>
  <si>
    <t>ISBCOMERCIAL, SRL,</t>
  </si>
  <si>
    <t xml:space="preserve">JOSE AGUSTIN DE JESUS GARCIA </t>
  </si>
  <si>
    <t>JOSE DOBLE DE JESUS</t>
  </si>
  <si>
    <t>JUAN CARLOS PEREZ ORTEGA</t>
  </si>
  <si>
    <t>LOS FAMOSOS</t>
  </si>
  <si>
    <t>LUBRIGOMAS IMPORT</t>
  </si>
  <si>
    <t xml:space="preserve">LUSIDENSA, </t>
  </si>
  <si>
    <t>M &amp; B DENTAL HERMANOS,SRL</t>
  </si>
  <si>
    <t>MARCO ANTONIO GUZMAN R</t>
  </si>
  <si>
    <t>MELVIN MARCIAL DE LA CRUZ GIRON</t>
  </si>
  <si>
    <t>OFFIARCH SOLUTIONS ENTERPRISES, SRL</t>
  </si>
  <si>
    <t>RAUL REYES</t>
  </si>
  <si>
    <t xml:space="preserve">RECREATE </t>
  </si>
  <si>
    <t>SALVADOR BERRORA HERNADEZ</t>
  </si>
  <si>
    <t>SAMUEL GONZALEZ NUÑEZ</t>
  </si>
  <si>
    <t>SERVICIOS INSTITUCIONALES GENERALES SERIGEN,SRL.</t>
  </si>
  <si>
    <t>SERVIEQUIPOS ROSADO</t>
  </si>
  <si>
    <t>SUCRE DEL ROSARIO FIGUEREO</t>
  </si>
  <si>
    <t>SUPLIDORES Y SERVICIOS LEN</t>
  </si>
  <si>
    <t>TALLERES DITTREN</t>
  </si>
  <si>
    <t>VICTORIA"S BAR &amp; GRIL RESTAURANTE, SRL</t>
  </si>
  <si>
    <t>WINSTON ROMELIO GOMEZ MATEOS</t>
  </si>
  <si>
    <t>XIOMARI VELOZ D  LUJO FIESTA, SRL</t>
  </si>
  <si>
    <t>YOVANNY FIESTAS</t>
  </si>
  <si>
    <t>ZONA CTP SOLUTIONS, SRL</t>
  </si>
  <si>
    <t>Nota # 14:     Otros pasivos corrientes.</t>
  </si>
  <si>
    <t>Nota # 15:     cuenta por pagar a largo Plazo</t>
  </si>
  <si>
    <t>AMARILY ALTAGRACIA JIMENEZ</t>
  </si>
  <si>
    <t>ANGELA GOMEZ DIAZ DE ROMERO</t>
  </si>
  <si>
    <t>CARLA MARGARITA MEJIA COTES</t>
  </si>
  <si>
    <t>CHEYLAN VALERA GERMAN</t>
  </si>
  <si>
    <t>COMPAÑÍA JUVE (MANUEL BELTRE)</t>
  </si>
  <si>
    <t>CONSTRUCTORA COARTEV, SRL</t>
  </si>
  <si>
    <t>CONSTRUCTORA COSINCA, SRL</t>
  </si>
  <si>
    <t>DOS-GARCIA, SRL</t>
  </si>
  <si>
    <t>EDCA CONSTRUCTORA, SRL,</t>
  </si>
  <si>
    <t xml:space="preserve">ENAREY GROUP, SRL </t>
  </si>
  <si>
    <t>EUSTAQUIO CEDEÑO DE PEÑA</t>
  </si>
  <si>
    <t xml:space="preserve">FEINGE,SRL </t>
  </si>
  <si>
    <t>FELIPE ELEUTERIO VIDAL MORENO</t>
  </si>
  <si>
    <t>FRANCISCA ESTELA RODRIGUEZ</t>
  </si>
  <si>
    <t>FRANCISCO AMAURIS MONTAS GRANO</t>
  </si>
  <si>
    <t>GARUCA CONSTRUCTION Y CONSULTIONG ,SRL</t>
  </si>
  <si>
    <t>GERALDO JANSEN BOURGET</t>
  </si>
  <si>
    <t xml:space="preserve">GPO&amp;A, SRL, </t>
  </si>
  <si>
    <t>GRUPO BHX, SRL</t>
  </si>
  <si>
    <t>HISTHER ANTONIO RODRIGUEZ PUJOLS</t>
  </si>
  <si>
    <t>IMAS INGENIERIA MANTENIMIENTO Y SERVICIOS</t>
  </si>
  <si>
    <t>IMERCABY CONSTRUCTORES , SRL</t>
  </si>
  <si>
    <t>INGENIERIA E INVERSIONES HERNANDEZ JAVIER,SRL</t>
  </si>
  <si>
    <t>JAIRO ROA MESA</t>
  </si>
  <si>
    <t>JOSE AGUSTIN DE JESUS GARCIA</t>
  </si>
  <si>
    <t>JOSE ANTONIO VILLANUEVA AGÜERO</t>
  </si>
  <si>
    <t xml:space="preserve">JOSE DEL CARMEN DESENA </t>
  </si>
  <si>
    <t>JUAN EDILIO CORTORREAL</t>
  </si>
  <si>
    <t>JUAN MANUEL RUFINO DURAN</t>
  </si>
  <si>
    <t>JUAN PABLO SANCHEZ JORGE</t>
  </si>
  <si>
    <t>JULIAN VELOZ RAMIREZ</t>
  </si>
  <si>
    <t xml:space="preserve">LIMCOBA, SRL, </t>
  </si>
  <si>
    <t>LUIS ADRIAN PAYANO AVILA</t>
  </si>
  <si>
    <t>LUIS BATISTA LEBRON</t>
  </si>
  <si>
    <t>LUIS ENRIQUE REYES CLASSE</t>
  </si>
  <si>
    <t>MALDAMS CONTRUCTORIES</t>
  </si>
  <si>
    <t>MANUEL DE JESUS BELTRE</t>
  </si>
  <si>
    <t>MANUEL FRANCISCO VICTORIO ROJAS</t>
  </si>
  <si>
    <t>MEGA INMOBILIARIA &amp; CONSTRUCTORA RD CAROOSE</t>
  </si>
  <si>
    <t>MARIO ALFREDO SANTANA CAMILO</t>
  </si>
  <si>
    <t>MARIA ISABEL NAUT</t>
  </si>
  <si>
    <t>MIGUEL SANTANA GONZALEZ</t>
  </si>
  <si>
    <t>SERGIO CEFERINO DE JESUS M.</t>
  </si>
  <si>
    <t>YESENIA MARTINEZ FLORIMON</t>
  </si>
  <si>
    <t>MOISE ORTIZ BAUTISTA</t>
  </si>
  <si>
    <t>YOSAURI JHONSON METIVIER</t>
  </si>
  <si>
    <t>NAVAM ARQUITECTURA Y CONST. MODERNAS, SRL</t>
  </si>
  <si>
    <t>WALTER BOLIVAR PEREZ</t>
  </si>
  <si>
    <t>VICTOR LORENZO ALMONTE MARTINEZ</t>
  </si>
  <si>
    <t>SERVI-ENGINEERING, RICONSING, SRL</t>
  </si>
  <si>
    <t>VIRLABO ENERGY, SRL</t>
  </si>
  <si>
    <t>ROBERTO ANTONIO CALDERON COMBES</t>
  </si>
  <si>
    <t>TEMYCONCIV,SRL</t>
  </si>
  <si>
    <t>TORRES SUPPLIES, SRL</t>
  </si>
  <si>
    <t>NATIVIDAD HERNANDEZ DE JESUS</t>
  </si>
  <si>
    <t>Nota # 16:      Activos Netos/Patrimonio.</t>
  </si>
  <si>
    <t xml:space="preserve">Derecho de circulación vehículos de motor </t>
  </si>
  <si>
    <t>Anuncios, muestras y carteles</t>
  </si>
  <si>
    <t>Certificación de animales</t>
  </si>
  <si>
    <t>Registro y organización de sindicatos</t>
  </si>
  <si>
    <t>Funcionamiento de car wash</t>
  </si>
  <si>
    <t>Impuestos sobre registro de documentos</t>
  </si>
  <si>
    <t xml:space="preserve">Impuesto sobre ventas condicionales de muebles </t>
  </si>
  <si>
    <t>Licencias de construcción</t>
  </si>
  <si>
    <t>Permisos de construcción pozos filtrantes</t>
  </si>
  <si>
    <t>Instalación envasadora de gas y estaciones de combustibles</t>
  </si>
  <si>
    <t>Construcción de nichos, fosas y panteones</t>
  </si>
  <si>
    <t>Construcción de rampas con exceso de metro lineales</t>
  </si>
  <si>
    <t>Uso de rampas</t>
  </si>
  <si>
    <t>Servicios funerarios</t>
  </si>
  <si>
    <t>Inhumación y Exhumación</t>
  </si>
  <si>
    <t>Expedición de certificaciones</t>
  </si>
  <si>
    <t>Estudio de uso de suelo</t>
  </si>
  <si>
    <t>Recolección de desechos sólidos</t>
  </si>
  <si>
    <t>Transferencias Corrientes de Ley</t>
  </si>
  <si>
    <t>Nota # 19:     Transferencias y donaciones</t>
  </si>
  <si>
    <t>Multas por construcción ilegal</t>
  </si>
  <si>
    <t>ventas de terrenos en cementerios</t>
  </si>
  <si>
    <t>Otros impuesto diversos</t>
  </si>
  <si>
    <t>Sueldos fijos</t>
  </si>
  <si>
    <t>Sueldos al personal contratado o igualado</t>
  </si>
  <si>
    <t>Sueldos de personal nominal</t>
  </si>
  <si>
    <t>sueldos al personal por servicios de seguridad</t>
  </si>
  <si>
    <t>Jornales</t>
  </si>
  <si>
    <t>Prestaciones económicas</t>
  </si>
  <si>
    <t>Compensación por gastos de alimentación</t>
  </si>
  <si>
    <t>Compensación por horas extraordinarias</t>
  </si>
  <si>
    <t>Dietas dentro del país</t>
  </si>
  <si>
    <t>Gastos de representación dentro del país</t>
  </si>
  <si>
    <t>Ayudas y donaciones ocasionales a hogares y personas</t>
  </si>
  <si>
    <t>Transferencias corrientes asociaciones sin fines de lucro</t>
  </si>
  <si>
    <t>Nota # 20:     Recargos, multas y otros ingresos</t>
  </si>
  <si>
    <t>Nota # 21:      Sueldos, salarios y beneficios a empleados</t>
  </si>
  <si>
    <t>Nota # 22:      Subvenciones y otros pagos por transferencia</t>
  </si>
  <si>
    <t>Nota # 23:      Suministros y materiales para consumo</t>
  </si>
  <si>
    <t>Nota # 24:     Gasto de depreciación y amortización</t>
  </si>
  <si>
    <t>Nota # 25:      Gastos Financieros</t>
  </si>
  <si>
    <t>Nota # 26:     Otros gastos</t>
  </si>
  <si>
    <t>Nota # 10:     Mobiliarios y equipos netos.</t>
  </si>
  <si>
    <t>PASIVO</t>
  </si>
  <si>
    <t>Hilados y telas</t>
  </si>
  <si>
    <t>Productos medicinales</t>
  </si>
  <si>
    <t>Llantas y Neumáticos</t>
  </si>
  <si>
    <t>Productos de cal</t>
  </si>
  <si>
    <t>Productos  de yeso y arcillas</t>
  </si>
  <si>
    <t>Productos  de vidrio</t>
  </si>
  <si>
    <t>Productos minerales</t>
  </si>
  <si>
    <t>Gasolina</t>
  </si>
  <si>
    <t>Gasoil</t>
  </si>
  <si>
    <t>Gas GLP</t>
  </si>
  <si>
    <t>Lubricantes</t>
  </si>
  <si>
    <t>productos no ferrosos</t>
  </si>
  <si>
    <t>Depreciación de Infraestructura</t>
  </si>
  <si>
    <t>Depreciación de edificaciones y componentes</t>
  </si>
  <si>
    <t>Depreciación maquinarias y equipos</t>
  </si>
  <si>
    <t>Depreciación de Mobiliarios, equipo de oficina y cómputos</t>
  </si>
  <si>
    <t>Depreciación equipos de transporte.</t>
  </si>
  <si>
    <t>Teléfono local</t>
  </si>
  <si>
    <t>Servicio de internet y televisión por cable</t>
  </si>
  <si>
    <t>Publicidad y propaganda</t>
  </si>
  <si>
    <t>Impresión y encuadernación</t>
  </si>
  <si>
    <t>Pasaje</t>
  </si>
  <si>
    <t>Fletes</t>
  </si>
  <si>
    <t>Alquileres y rentas de edificio y locales</t>
  </si>
  <si>
    <t>Seguros de bienes muebles</t>
  </si>
  <si>
    <t>Seguros  de personas</t>
  </si>
  <si>
    <t>Obras menores en edificaciones</t>
  </si>
  <si>
    <t>Limpieza, desmalezamiento de tierras y terrenos</t>
  </si>
  <si>
    <t>Mantenimientos de reparación de maquinarias y equipos</t>
  </si>
  <si>
    <t>Gastos judiciales</t>
  </si>
  <si>
    <t>Servicios funerarios y gastos conexos</t>
  </si>
  <si>
    <t>Fumigación</t>
  </si>
  <si>
    <t>Eventos generales</t>
  </si>
  <si>
    <t>Festividades</t>
  </si>
  <si>
    <t>Servicios técnicos y profesionales</t>
  </si>
  <si>
    <t>otros alquileres</t>
  </si>
  <si>
    <t>impuestos</t>
  </si>
  <si>
    <t>Capital</t>
  </si>
  <si>
    <t>Infra-Estructura</t>
  </si>
  <si>
    <t>Edific. Y Componente</t>
  </si>
  <si>
    <t>Maquinarias y Equipos</t>
  </si>
  <si>
    <t>Equipos de Transporte y Otros</t>
  </si>
  <si>
    <t>Saldo al final del período</t>
  </si>
  <si>
    <t>Propiedad, planta y equipos neto (2020)</t>
  </si>
  <si>
    <t>Regalía</t>
  </si>
  <si>
    <t>Artículos de plásticos</t>
  </si>
  <si>
    <t>Productos de porcelana</t>
  </si>
  <si>
    <t>Pinturas, lacas, barnices, diluyentes y absorbentes para pinturas</t>
  </si>
  <si>
    <t>Otros repuestos y accesorios menores</t>
  </si>
  <si>
    <t>Construcciones en Proceso</t>
  </si>
  <si>
    <t>Costos de adquisición (2019)</t>
  </si>
  <si>
    <t>Superávit revaluación</t>
  </si>
  <si>
    <t>Depreciación acumulada al inicio del periodo</t>
  </si>
  <si>
    <t>Hoteles, moteles, aparta hoteles y establecimientos similares</t>
  </si>
  <si>
    <t>Mercados móvil (Chimi, hot dog, y otros)</t>
  </si>
  <si>
    <t>Certificaciones vida y costumbre</t>
  </si>
  <si>
    <t>Casetas fijas y móviles</t>
  </si>
  <si>
    <t>compensación por resultados</t>
  </si>
  <si>
    <t>Productos agrícolas</t>
  </si>
  <si>
    <t>productos químicos de uso personal</t>
  </si>
  <si>
    <t>producto de útiles varios n.i.p</t>
  </si>
  <si>
    <t>Recolección de residuos sólidos</t>
  </si>
  <si>
    <t>Alquiler de equipo de transporte, tracción y elevación</t>
  </si>
  <si>
    <t>Servicios especiales de mantenimiento y reparación</t>
  </si>
  <si>
    <t>mantenimiento y reparación de muebles y equipos de oficina</t>
  </si>
  <si>
    <t>otros productos químicos y conexos</t>
  </si>
  <si>
    <t>productos de artes gráficos</t>
  </si>
  <si>
    <t>Nota # 7:      Efectivo y Equivalente de Efectivo</t>
  </si>
  <si>
    <t>Nota #13:       Retenciones y acumulaciones por Pagar</t>
  </si>
  <si>
    <t xml:space="preserve">Nota # 17:     Impuesto </t>
  </si>
  <si>
    <t xml:space="preserve"> Nota # 18 Ingreso por transacciones contraprestaciones</t>
  </si>
  <si>
    <t>Amortizacion de intangible</t>
  </si>
  <si>
    <t>Cuentas por Cobrar a Corto Plazo</t>
  </si>
  <si>
    <t>patrimonio</t>
  </si>
  <si>
    <t>impuesto sobre tramitacion de documentos</t>
  </si>
  <si>
    <t>Licencias para instalacion telecomunicaciones</t>
  </si>
  <si>
    <t>Garaje</t>
  </si>
  <si>
    <t>Multas administrativas</t>
  </si>
  <si>
    <t>otros albitrios diversos</t>
  </si>
  <si>
    <t>Donaciones del Sector Publico Externo Liga Municipal</t>
  </si>
  <si>
    <t>Donaciones del Sector Publico Externo Gobierno Central</t>
  </si>
  <si>
    <t>Donaciones del sector privado interno Grupo Solenergy</t>
  </si>
  <si>
    <t>Donaciones del sector privado interno Laboratorio la profar, srl</t>
  </si>
  <si>
    <t>Donaciones del sector privado interno plaza agropecuria</t>
  </si>
  <si>
    <t>Donaciones del sector privado interno Boe dominicana</t>
  </si>
  <si>
    <t>Donaciones del sector privado interno jardin memorial</t>
  </si>
  <si>
    <t>Donaciones del sector privado interno phoenix tower dominicana</t>
  </si>
  <si>
    <t>Donaciones del sector privado interno SR. Jose Manuel Mallen santos</t>
  </si>
  <si>
    <t xml:space="preserve">  </t>
  </si>
  <si>
    <t>Artículos de caucho</t>
  </si>
  <si>
    <t>Piedra, arcilla, y arena</t>
  </si>
  <si>
    <t>sueldos anual No.13</t>
  </si>
  <si>
    <t>Retenciones y acumulaciones por pagar FOPECONS</t>
  </si>
  <si>
    <t>Retenciones y acumulaciones por pagar CODIA</t>
  </si>
  <si>
    <t>AVENGELY COMPANIES SRL</t>
  </si>
  <si>
    <t>AYARILIS SANCHEZ DE MEJIA</t>
  </si>
  <si>
    <t>BELGICA KARINA VILLANUEVA BERROA</t>
  </si>
  <si>
    <t>GERENCIA LEGAL ENTREPRENEURS LEGAL SOLUTIONS GELES SRL</t>
  </si>
  <si>
    <t>GREENSAVE ENERGY DOMINICANA SRL</t>
  </si>
  <si>
    <t>GRUPO CIVILES &amp; ELECTRICOS GRUCIDELCA SRL</t>
  </si>
  <si>
    <t xml:space="preserve">HOSPITAL PEDIATRICO DR. HUGO MENDOSA </t>
  </si>
  <si>
    <t>HUMANO SEGUROS, SA</t>
  </si>
  <si>
    <t>JOSE RAMON BUENO PAYANO</t>
  </si>
  <si>
    <t>SUPLIDORA DE FUMERARIA LAS AMERICAS</t>
  </si>
  <si>
    <t xml:space="preserve">TOTAL </t>
  </si>
  <si>
    <t>BELKIS REGINA RAMIREZ</t>
  </si>
  <si>
    <t>BONANZA DOMINICANA, S.A.</t>
  </si>
  <si>
    <t>CONSTRUCTORA SHARP DIMITRI SRL</t>
  </si>
  <si>
    <t>EQUILATERO D &amp; C, SRL</t>
  </si>
  <si>
    <t>JOSE MIGUEL FERREIRAS AMPARO</t>
  </si>
  <si>
    <t>JOSE MIGUEL SELMO BRAZOBAN</t>
  </si>
  <si>
    <t>RAFAEL ANT. MATOS PEREZ</t>
  </si>
  <si>
    <t xml:space="preserve">SUCCESSU INVESTMENT GROUP SRL </t>
  </si>
  <si>
    <t>MINERDONSA, SAS</t>
  </si>
  <si>
    <t>JUANA MARIA CLETO HEREDIA</t>
  </si>
  <si>
    <t>Constribuciones al Seguro</t>
  </si>
  <si>
    <t>UTILES DE ESCRITORIO, OFICINA, INFORMATICA, ESCOLARES Y ENSEÑAZA</t>
  </si>
  <si>
    <t>PRODUCTOS DE PAPEL Y CARTON</t>
  </si>
  <si>
    <t>PRODUCTOS DE ARTES GRAFICAS</t>
  </si>
  <si>
    <t>ARTICULOS DE PLASTICO</t>
  </si>
  <si>
    <t>HERRAMIENTAS MENORES</t>
  </si>
  <si>
    <t>ELECTRICO Y AFINES</t>
  </si>
  <si>
    <t>PRODUCTOS DE HOJALATA</t>
  </si>
  <si>
    <t>Productos y Utiles Varios  n.i.p</t>
  </si>
  <si>
    <t>MATERIAL DE LIMPIEZA</t>
  </si>
  <si>
    <t>MADERA,CORCHO, Y SUS MANUFACTURA</t>
  </si>
  <si>
    <t>PRENDA DE VESTIR</t>
  </si>
  <si>
    <t>LIBRO, REVITA Y PERIODICO</t>
  </si>
  <si>
    <t>ALIMENTOS Y BIBIDAS PARA PERSONAS</t>
  </si>
  <si>
    <t>OTROS PRODUCTOS QUIMICOS Y CONEXOS</t>
  </si>
  <si>
    <t>PORCELANA</t>
  </si>
  <si>
    <t xml:space="preserve">CEMENTO </t>
  </si>
  <si>
    <t>ACEITE Y GRASA</t>
  </si>
  <si>
    <t>OTROS REPUESTOS Y ACCESORIOS MENORES</t>
  </si>
  <si>
    <t>PINTURA,LACA Y BAINICES</t>
  </si>
  <si>
    <t>PRODUCTOS MEDICINALES PARA USO HUMANO</t>
  </si>
  <si>
    <t>TOTAL</t>
  </si>
  <si>
    <t>Un detalle El movimiento del mobiliario y equipo y depreciación acumulada al 31 de Diciembre de 2020  y 2019 es como sigue:</t>
  </si>
  <si>
    <t>El Ayuntamiento Municipal de santo domingo norte pago, sueldos y compensaciones al personal</t>
  </si>
  <si>
    <t>directivo RD$ 35,558,500.00</t>
  </si>
  <si>
    <t>Un detalle del efectivo y equivalentes de efectivo al 31 de Diciembre de 2021 y 2020  es como sigue:</t>
  </si>
  <si>
    <t>Un detalle de las partidas de la Cuentas  por Cobrar al 31 de Diciembre de 2021 y 2020 es como sigue:</t>
  </si>
  <si>
    <t>Un detalle de las partidas de inventario al 31 de Diciembre del 2021 y 2020   es como sigue:</t>
  </si>
  <si>
    <t>Un detalle de los activos intangibles al 31 de Diciembre del 2021 y 2020  es como sigue:</t>
  </si>
  <si>
    <t>Un detalle de cuenta y documento por pagar al 31 de Diciembre de 2021 y 2020 es como sigue:</t>
  </si>
  <si>
    <t>Un detalle de la retenciones y acumulaciones  por pagar al 31 de Diciembre de 2021 y 2020  es como sigue:</t>
  </si>
  <si>
    <t xml:space="preserve">Un detalle de la cuenta otros pasivos corrientes al 31 de Diciembre del 2021 y 2020 es como sigue: </t>
  </si>
  <si>
    <t>Un detalle de los activos netos / patrimonio del Ayuntamiento al 31 de Diciembre del 2021 y 2020 como sigue:</t>
  </si>
  <si>
    <t>Un detalle  de la transferencias y donaciones al 31 de Diciembre de 2021 y 2020 es como sigue:</t>
  </si>
  <si>
    <t>Un detalle de los recargos, multas y otros ingresos al 31 de Diciembre de 2021 y 2020  es como sigue:</t>
  </si>
  <si>
    <t>Un detalle de las cuentas sueldos, salarios y beneficios a empleados al 31 de Diciembre de 2021 y 2020 es como sigue:</t>
  </si>
  <si>
    <t>Un detalle de la cuenta subvenciones y otros pagos por transferencia al 31 de Diciembre de 2021 y 2020 es como sigue:</t>
  </si>
  <si>
    <t>Un detalle de los gastos de depreciación y amortización  al 31 de Diciembre del 2021 y 2020 es como sigue:</t>
  </si>
  <si>
    <t>Un detalle de los gastos financieros al 31 de Diciembre del 2021 y 2020 es como sigue:</t>
  </si>
  <si>
    <t>Un detalle de los otros gastos al 31 de Diciembre del 2021 y 2020 es como sigue:</t>
  </si>
  <si>
    <t>Impuesto a billares</t>
  </si>
  <si>
    <t>Donac del sector privado interno import en grandes esatland, SRL</t>
  </si>
  <si>
    <t>Donaciones del sector priv interno grpo de empresas rysell, SRL</t>
  </si>
  <si>
    <t>Donaciones del sector privado interna SRL (LIVERPOOL)</t>
  </si>
  <si>
    <t>Donac del Sector Privado Interno Cooperativa Mano Solidaria INC</t>
  </si>
  <si>
    <t>Donac del Sector Privado Interno Maderera Mario Jerez Almonte</t>
  </si>
  <si>
    <t>Donac del sector privado interno Altice Dominicana</t>
  </si>
  <si>
    <t>Transferencias Corrientes de capital de ley</t>
  </si>
  <si>
    <t xml:space="preserve">Donaciones del sector privado interno </t>
  </si>
  <si>
    <t>1315468-04</t>
  </si>
  <si>
    <t>ABASTECIMIENTO TECNOLOGICO E INDUSTRIAL DEL C</t>
  </si>
  <si>
    <t>ANDY YERSON RODRIGUEZ PAYANO</t>
  </si>
  <si>
    <t>CLAUDIA YOSELIN QUISPE</t>
  </si>
  <si>
    <t>ECO DOMINICANA ROGER SRL</t>
  </si>
  <si>
    <t>123-00585-7</t>
  </si>
  <si>
    <t>ESTACION DE SERVICIOS LA MARINA</t>
  </si>
  <si>
    <t>13208048-3</t>
  </si>
  <si>
    <t>FRACKA SRL</t>
  </si>
  <si>
    <t>INVERSIONES IPARRA DEÑ CARIBE</t>
  </si>
  <si>
    <t>10180180-8</t>
  </si>
  <si>
    <t>INVERSIONES SADOC SRL</t>
  </si>
  <si>
    <t>INVERSUINES YANG SRL</t>
  </si>
  <si>
    <t>ISAMELY CABRERA BELLO</t>
  </si>
  <si>
    <t>JORGE ADARBERTO CUEVAS FERRERAS</t>
  </si>
  <si>
    <t>Un detalle de cuenta por pagar a largo plazo al 31 de Diciembre de 2021 y 2020   es como sigue:</t>
  </si>
  <si>
    <t xml:space="preserve">JULIAN CASTLLO BRITO </t>
  </si>
  <si>
    <t>LUSIDENSA</t>
  </si>
  <si>
    <t>13158258-3</t>
  </si>
  <si>
    <t>M YP VISMEL SRL</t>
  </si>
  <si>
    <t>MECO ROGER DOMINICANA</t>
  </si>
  <si>
    <t xml:space="preserve">MERCEDES EVELISE NERIS FABIAN </t>
  </si>
  <si>
    <t>METRO TECNOLOGIA SRL</t>
  </si>
  <si>
    <t>OZ MULTITASKINZ SRL</t>
  </si>
  <si>
    <t>PUERTA Y VENTANA PEGUERO</t>
  </si>
  <si>
    <t xml:space="preserve">RHIZOPHORA STUDIO, SRL </t>
  </si>
  <si>
    <t>SHERLIM MATZEL SOTO NUÑEZ</t>
  </si>
  <si>
    <t>SUROCA SRL</t>
  </si>
  <si>
    <t>TONOS Y COLORES SRL</t>
  </si>
  <si>
    <t>YSAIAS CABRERA HERNANDEZ</t>
  </si>
  <si>
    <t xml:space="preserve">YES DIRUSA SRL </t>
  </si>
  <si>
    <t>CONSTRUCTORA ARQUIVIAL SRL</t>
  </si>
  <si>
    <t>ZONA CTP SOLUTIONS SRL</t>
  </si>
  <si>
    <t>10154911-4</t>
  </si>
  <si>
    <t>AGENCIA DE VIAJES MILENA TOUR</t>
  </si>
  <si>
    <t>13142444-9</t>
  </si>
  <si>
    <t>AMARAMENTERPRASE SRL</t>
  </si>
  <si>
    <t>ANA RAMONA GARCIA SUERO</t>
  </si>
  <si>
    <t>13198233-9</t>
  </si>
  <si>
    <t>ANCALEP SERVICIOS GENERALES SRL</t>
  </si>
  <si>
    <t>AVG COMERCIAL, SRL</t>
  </si>
  <si>
    <t>BEMEROD SRL</t>
  </si>
  <si>
    <t>CERDROMA  TRADE SOLUTIONS SRL</t>
  </si>
  <si>
    <t>CESAR JUNIOR GENERE DE LOS SANTOS</t>
  </si>
  <si>
    <t>DAYSI DEL CARMEN SOSA MARTINEZ</t>
  </si>
  <si>
    <t>DESARROLLOS VIOLANTE SRL</t>
  </si>
  <si>
    <t>DEV CORE SRL</t>
  </si>
  <si>
    <t>EDDY GARCIA ALMONTE  Y RM</t>
  </si>
  <si>
    <t>EDITORA EL NUEVO DIARIO</t>
  </si>
  <si>
    <t>EDITORA EL CARIBE</t>
  </si>
  <si>
    <t>EXPRESS SERVICIOS LOGISTICOS</t>
  </si>
  <si>
    <t>FABRICA DE ATAUDES REYMES SRL</t>
  </si>
  <si>
    <t xml:space="preserve">GRUPO GENERE BAEZ SRL </t>
  </si>
  <si>
    <t>.</t>
  </si>
  <si>
    <t>MLR GRAPHICS SOLUCIONES CREATIVAS</t>
  </si>
  <si>
    <t>INVERSIONES GLOBANA</t>
  </si>
  <si>
    <t>JARLEN MANUEL ESPINOSA DE JESUS</t>
  </si>
  <si>
    <t>JORGE NATHANEL LIZARDO NAVARRO</t>
  </si>
  <si>
    <t>JOSE ANTONIO SICARD GUTIERREZ</t>
  </si>
  <si>
    <t>JUAN CARLOS SILVERIO BRAVO</t>
  </si>
  <si>
    <t xml:space="preserve">LEANDRO RAMON TRONCOSO MARTINEZ </t>
  </si>
  <si>
    <t>LOMIER COMPANY SRL</t>
  </si>
  <si>
    <t>OFITEK SRL</t>
  </si>
  <si>
    <t>PEDRO ANTONIO SANCHEZ</t>
  </si>
  <si>
    <t>PERIODICO PRIMERO NOTA</t>
  </si>
  <si>
    <t>PLAZA LAMA S.A</t>
  </si>
  <si>
    <t>PRODUCTO JECAR, SRL</t>
  </si>
  <si>
    <t>RADIO Y TECNICA, SRL</t>
  </si>
  <si>
    <t>REGINALDO GOMEZ PEREZ</t>
  </si>
  <si>
    <t>REPUESTOS Y SERVICIOS FARAH SRL</t>
  </si>
  <si>
    <t>YUGERKA ALT BELLIARD FRANCISCO</t>
  </si>
  <si>
    <t>BOQUEZASRL</t>
  </si>
  <si>
    <t>IMERCABY CONSTRUTORES</t>
  </si>
  <si>
    <t>SOLUCIONES TECNOLOGICAS INTEGRALES</t>
  </si>
  <si>
    <t>Costo de adquisición (2020)</t>
  </si>
  <si>
    <t xml:space="preserve"> El movimiento del mobiliario y equipo y depreciación acumulada al 31 de Diciembre de 2021  y 2020 es como sigue:</t>
  </si>
  <si>
    <t>Un detalle de los gastos de suministros y materiales para consumo al 31 de Diciembre del 2021 y 2020 es como sigue:</t>
  </si>
  <si>
    <t>Un detalle de los ingreso por transacciones Contraprestaciones al 31 de Diciembre del 2021 y 2020 es como sigue:</t>
  </si>
  <si>
    <t>Un detalle de los Impuestos al 31 de diciembre de 2021 y 2020  es como sigue:</t>
  </si>
  <si>
    <t xml:space="preserve">Dieta fuera  del pais </t>
  </si>
  <si>
    <t>calzados</t>
  </si>
  <si>
    <t>Utiles de cocina y comedor</t>
  </si>
  <si>
    <t xml:space="preserve">producto  explosivo y pirotenia </t>
  </si>
  <si>
    <t>Radiocomunicacion</t>
  </si>
  <si>
    <t xml:space="preserve">Constribucion de seguro de salud </t>
  </si>
  <si>
    <t>Constribucion de seguro de pensiones</t>
  </si>
  <si>
    <t>Constribunes al seguro de riego laboral</t>
  </si>
  <si>
    <t xml:space="preserve">Premio literario deportivos y culturales </t>
  </si>
  <si>
    <t xml:space="preserve">Servicios de capacitacion </t>
  </si>
  <si>
    <t>CALZADO</t>
  </si>
  <si>
    <t xml:space="preserve">UTILES PARA ACIVIDADES DEPORTIVAS, CULTURALES Y RECREATIVAS </t>
  </si>
  <si>
    <t>Al 31 de diciembre 2021 el ayuntamiento municipal de Santo Domingo Norte , Mantenia 2428 Empleado</t>
  </si>
  <si>
    <t>Retenciones y acumulacines por pagar a la DGII</t>
  </si>
  <si>
    <r>
      <t xml:space="preserve">Mediante resolucion no.13/2020 del Consejo de la Seguridad Social, se inicio el acuerdo entre a la Tesoreria de la Seguridad Social, Liga Municipal Dominicana,  la Federacion Nacional de Municipios y el Gobienro Dominicano, condonar las deudas acumulada en la Tesoreria de la Seguridad Social contraidas por los Ayuntamientos, con el objetivos de comprometerse a cumplir de manera fiel con el pago de las TSS, sin generar atraso pendientes en el cumpliemintos del mismo, por lo que el saldo que se encontraba pendientes de RD$1,280,000.00 aproximado en corte anteriores fue asumido por el Ministerio de Hacienda. Esta cuenta por pagar fue suprimida en su totalidad y a la fecha segun consta la </t>
    </r>
    <r>
      <rPr>
        <b/>
        <sz val="11"/>
        <color theme="1"/>
        <rFont val="Times New Roman"/>
        <family val="1"/>
      </rPr>
      <t>certificacion anexa no.2288915</t>
    </r>
    <r>
      <rPr>
        <sz val="11"/>
        <color theme="1"/>
        <rFont val="Times New Roman"/>
        <family val="1"/>
      </rPr>
      <t xml:space="preserve"> de fecha 25 de enero del 2022, que esta Alcaldia se manteiene al dia su sus obligaciones.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</si>
</sst>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#,##0.00_ ;[Red]\-#,##0.00\ "/>
  </numFmts>
  <fonts count="3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2"/>
      <name val="Times New Roman"/>
      <family val="1"/>
    </font>
    <font>
      <sz val="7"/>
      <color indexed="8"/>
      <name val="Arial"/>
      <family val="2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doubleAccounting"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231F20"/>
      <name val="Times New Roman"/>
      <family val="1"/>
    </font>
    <font>
      <u val="singleAccounting"/>
      <sz val="11"/>
      <color rgb="FF231F20"/>
      <name val="Times New Roman"/>
      <family val="1"/>
    </font>
    <font>
      <b/>
      <u val="double"/>
      <sz val="11"/>
      <color rgb="FF000000"/>
      <name val="Times New Roman"/>
      <family val="1"/>
    </font>
    <font>
      <b/>
      <u val="doubleAccounting"/>
      <sz val="11"/>
      <color theme="1"/>
      <name val="Times New Roman"/>
      <family val="1"/>
    </font>
    <font>
      <b/>
      <u val="singleAccounting"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7">
    <xf numFmtId="0" fontId="0" fillId="0" borderId="0" xfId="0"/>
    <xf numFmtId="165" fontId="0" fillId="0" borderId="0" xfId="1" applyFont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0" xfId="1" applyFont="1"/>
    <xf numFmtId="165" fontId="6" fillId="0" borderId="1" xfId="1" applyFont="1" applyBorder="1"/>
    <xf numFmtId="165" fontId="5" fillId="0" borderId="2" xfId="1" applyFont="1" applyBorder="1"/>
    <xf numFmtId="165" fontId="3" fillId="0" borderId="0" xfId="1" applyFont="1" applyBorder="1"/>
    <xf numFmtId="0" fontId="0" fillId="0" borderId="0" xfId="0" applyAlignment="1">
      <alignment horizontal="center"/>
    </xf>
    <xf numFmtId="165" fontId="5" fillId="0" borderId="0" xfId="1" applyFont="1" applyBorder="1"/>
    <xf numFmtId="0" fontId="8" fillId="0" borderId="0" xfId="0" applyFont="1"/>
    <xf numFmtId="0" fontId="6" fillId="0" borderId="0" xfId="1" applyNumberFormat="1" applyFont="1" applyAlignment="1">
      <alignment horizontal="center"/>
    </xf>
    <xf numFmtId="165" fontId="6" fillId="0" borderId="0" xfId="1" applyFont="1" applyAlignment="1">
      <alignment horizontal="center"/>
    </xf>
    <xf numFmtId="0" fontId="5" fillId="0" borderId="0" xfId="0" applyFont="1" applyFill="1"/>
    <xf numFmtId="165" fontId="5" fillId="0" borderId="0" xfId="1" applyFont="1" applyFill="1"/>
    <xf numFmtId="0" fontId="6" fillId="0" borderId="0" xfId="0" applyFont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165" fontId="6" fillId="0" borderId="3" xfId="1" applyFont="1" applyBorder="1" applyAlignment="1">
      <alignment vertical="center" wrapText="1"/>
    </xf>
    <xf numFmtId="165" fontId="6" fillId="0" borderId="3" xfId="1" applyFont="1" applyBorder="1" applyAlignment="1">
      <alignment horizontal="right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165" fontId="9" fillId="0" borderId="3" xfId="1" applyFont="1" applyBorder="1" applyAlignment="1">
      <alignment horizontal="right" vertical="center" wrapText="1"/>
    </xf>
    <xf numFmtId="165" fontId="4" fillId="0" borderId="3" xfId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5" fontId="6" fillId="0" borderId="0" xfId="1" applyFont="1" applyAlignment="1">
      <alignment wrapText="1"/>
    </xf>
    <xf numFmtId="4" fontId="6" fillId="0" borderId="0" xfId="0" applyNumberFormat="1" applyFont="1"/>
    <xf numFmtId="166" fontId="6" fillId="0" borderId="0" xfId="1" applyNumberFormat="1" applyFont="1"/>
    <xf numFmtId="166" fontId="6" fillId="0" borderId="1" xfId="1" applyNumberFormat="1" applyFont="1" applyBorder="1"/>
    <xf numFmtId="164" fontId="5" fillId="0" borderId="2" xfId="0" applyNumberFormat="1" applyFont="1" applyFill="1" applyBorder="1"/>
    <xf numFmtId="0" fontId="6" fillId="0" borderId="0" xfId="0" applyFont="1" applyFill="1"/>
    <xf numFmtId="165" fontId="6" fillId="0" borderId="0" xfId="1" applyFont="1" applyFill="1" applyAlignment="1">
      <alignment horizontal="center"/>
    </xf>
    <xf numFmtId="0" fontId="11" fillId="0" borderId="0" xfId="0" applyFont="1" applyFill="1"/>
    <xf numFmtId="0" fontId="6" fillId="0" borderId="0" xfId="0" applyFont="1" applyFill="1" applyAlignment="1">
      <alignment horizontal="center"/>
    </xf>
    <xf numFmtId="165" fontId="6" fillId="0" borderId="0" xfId="1" applyFont="1" applyFill="1"/>
    <xf numFmtId="4" fontId="5" fillId="0" borderId="2" xfId="0" applyNumberFormat="1" applyFont="1" applyBorder="1"/>
    <xf numFmtId="4" fontId="5" fillId="0" borderId="0" xfId="0" applyNumberFormat="1" applyFont="1" applyBorder="1"/>
    <xf numFmtId="164" fontId="6" fillId="0" borderId="0" xfId="0" applyNumberFormat="1" applyFont="1" applyFill="1"/>
    <xf numFmtId="164" fontId="5" fillId="0" borderId="0" xfId="0" applyNumberFormat="1" applyFont="1"/>
    <xf numFmtId="4" fontId="12" fillId="0" borderId="0" xfId="0" applyNumberFormat="1" applyFont="1" applyAlignment="1">
      <alignment vertical="top"/>
    </xf>
    <xf numFmtId="4" fontId="0" fillId="0" borderId="0" xfId="0" applyNumberFormat="1"/>
    <xf numFmtId="0" fontId="6" fillId="0" borderId="0" xfId="0" applyFont="1" applyAlignment="1">
      <alignment vertical="center"/>
    </xf>
    <xf numFmtId="0" fontId="0" fillId="0" borderId="0" xfId="0" applyAlignment="1"/>
    <xf numFmtId="165" fontId="14" fillId="0" borderId="0" xfId="1" applyFont="1"/>
    <xf numFmtId="4" fontId="8" fillId="0" borderId="0" xfId="0" applyNumberFormat="1" applyFont="1"/>
    <xf numFmtId="0" fontId="8" fillId="0" borderId="0" xfId="0" applyFont="1" applyBorder="1" applyAlignment="1">
      <alignment vertical="center"/>
    </xf>
    <xf numFmtId="0" fontId="0" fillId="0" borderId="0" xfId="0" applyNumberFormat="1" applyAlignment="1"/>
    <xf numFmtId="0" fontId="8" fillId="0" borderId="0" xfId="0" applyFont="1" applyAlignment="1"/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8" fillId="0" borderId="0" xfId="0" applyFont="1" applyBorder="1"/>
    <xf numFmtId="165" fontId="8" fillId="0" borderId="0" xfId="1" applyFont="1" applyBorder="1"/>
    <xf numFmtId="0" fontId="13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/>
    <xf numFmtId="165" fontId="8" fillId="0" borderId="0" xfId="1" applyFont="1" applyAlignment="1"/>
    <xf numFmtId="164" fontId="19" fillId="0" borderId="0" xfId="0" applyNumberFormat="1" applyFont="1" applyBorder="1" applyAlignment="1"/>
    <xf numFmtId="165" fontId="8" fillId="0" borderId="0" xfId="1" applyFont="1" applyAlignment="1">
      <alignment horizontal="center"/>
    </xf>
    <xf numFmtId="165" fontId="8" fillId="0" borderId="0" xfId="1" applyFont="1"/>
    <xf numFmtId="165" fontId="13" fillId="0" borderId="2" xfId="0" applyNumberFormat="1" applyFont="1" applyBorder="1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Border="1"/>
    <xf numFmtId="0" fontId="13" fillId="0" borderId="0" xfId="0" applyFont="1" applyBorder="1" applyAlignment="1">
      <alignment horizontal="right" vertical="center"/>
    </xf>
    <xf numFmtId="165" fontId="13" fillId="0" borderId="2" xfId="1" applyFont="1" applyBorder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/>
    </xf>
    <xf numFmtId="165" fontId="13" fillId="0" borderId="2" xfId="1" applyFont="1" applyBorder="1" applyAlignment="1">
      <alignment horizontal="right"/>
    </xf>
    <xf numFmtId="165" fontId="18" fillId="0" borderId="0" xfId="1" applyFont="1" applyFill="1"/>
    <xf numFmtId="165" fontId="8" fillId="0" borderId="0" xfId="1" applyFont="1" applyFill="1"/>
    <xf numFmtId="165" fontId="13" fillId="0" borderId="0" xfId="1" applyFont="1" applyBorder="1"/>
    <xf numFmtId="165" fontId="13" fillId="0" borderId="0" xfId="1" applyFont="1" applyAlignment="1">
      <alignment horizontal="center"/>
    </xf>
    <xf numFmtId="4" fontId="8" fillId="0" borderId="0" xfId="0" applyNumberFormat="1" applyFont="1" applyAlignment="1">
      <alignment horizontal="right"/>
    </xf>
    <xf numFmtId="165" fontId="8" fillId="0" borderId="0" xfId="1" applyFont="1" applyAlignment="1">
      <alignment horizontal="right"/>
    </xf>
    <xf numFmtId="165" fontId="8" fillId="0" borderId="0" xfId="1" applyFont="1" applyFill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5" fontId="8" fillId="0" borderId="0" xfId="1" applyFont="1" applyAlignment="1">
      <alignment vertical="center"/>
    </xf>
    <xf numFmtId="165" fontId="13" fillId="0" borderId="5" xfId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4" fontId="20" fillId="0" borderId="4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16" fillId="0" borderId="0" xfId="0" applyNumberFormat="1" applyFont="1" applyAlignment="1">
      <alignment horizontal="right" vertical="center"/>
    </xf>
    <xf numFmtId="4" fontId="20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4" fontId="16" fillId="0" borderId="0" xfId="0" applyNumberFormat="1" applyFont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165" fontId="21" fillId="0" borderId="0" xfId="1" applyFont="1" applyAlignment="1">
      <alignment horizontal="center" vertical="center" wrapText="1"/>
    </xf>
    <xf numFmtId="165" fontId="22" fillId="0" borderId="0" xfId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/>
    <xf numFmtId="4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4" fontId="16" fillId="0" borderId="1" xfId="0" applyNumberFormat="1" applyFont="1" applyBorder="1" applyAlignment="1">
      <alignment vertical="center"/>
    </xf>
    <xf numFmtId="165" fontId="17" fillId="0" borderId="7" xfId="1" applyFont="1" applyBorder="1" applyAlignment="1">
      <alignment horizontal="center"/>
    </xf>
    <xf numFmtId="165" fontId="8" fillId="0" borderId="0" xfId="1" applyFont="1" applyBorder="1" applyAlignment="1">
      <alignment horizontal="left"/>
    </xf>
    <xf numFmtId="165" fontId="13" fillId="0" borderId="0" xfId="1" applyFont="1" applyFill="1" applyBorder="1" applyAlignment="1">
      <alignment horizontal="left"/>
    </xf>
    <xf numFmtId="4" fontId="16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" fontId="20" fillId="0" borderId="0" xfId="0" applyNumberFormat="1" applyFont="1" applyBorder="1" applyAlignment="1">
      <alignment horizontal="right" vertical="center"/>
    </xf>
    <xf numFmtId="165" fontId="13" fillId="0" borderId="0" xfId="1" applyFont="1" applyBorder="1" applyAlignment="1">
      <alignment horizontal="right"/>
    </xf>
    <xf numFmtId="4" fontId="16" fillId="0" borderId="0" xfId="0" applyNumberFormat="1" applyFont="1" applyBorder="1" applyAlignment="1">
      <alignment vertical="center"/>
    </xf>
    <xf numFmtId="165" fontId="17" fillId="0" borderId="0" xfId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14" fillId="0" borderId="0" xfId="0" applyFont="1"/>
    <xf numFmtId="165" fontId="14" fillId="0" borderId="0" xfId="1" applyFont="1" applyAlignment="1">
      <alignment horizontal="center"/>
    </xf>
    <xf numFmtId="165" fontId="14" fillId="0" borderId="0" xfId="1" applyFont="1" applyFill="1" applyBorder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4" fillId="0" borderId="6" xfId="1" applyFont="1" applyFill="1" applyBorder="1" applyAlignment="1">
      <alignment horizontal="center"/>
    </xf>
    <xf numFmtId="165" fontId="14" fillId="0" borderId="6" xfId="1" applyFont="1" applyBorder="1" applyAlignment="1">
      <alignment horizontal="center"/>
    </xf>
    <xf numFmtId="165" fontId="15" fillId="0" borderId="1" xfId="1" applyFont="1" applyFill="1" applyBorder="1" applyAlignment="1">
      <alignment horizontal="center"/>
    </xf>
    <xf numFmtId="165" fontId="24" fillId="0" borderId="0" xfId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165" fontId="8" fillId="0" borderId="0" xfId="1" applyFont="1" applyFill="1" applyBorder="1"/>
    <xf numFmtId="0" fontId="1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13" fillId="0" borderId="0" xfId="0" applyNumberFormat="1" applyFont="1" applyBorder="1" applyAlignment="1"/>
    <xf numFmtId="0" fontId="16" fillId="0" borderId="0" xfId="0" applyFont="1" applyAlignment="1">
      <alignment vertical="center"/>
    </xf>
    <xf numFmtId="4" fontId="8" fillId="0" borderId="0" xfId="0" applyNumberFormat="1" applyFont="1" applyAlignment="1"/>
    <xf numFmtId="165" fontId="8" fillId="0" borderId="0" xfId="1" applyFont="1" applyFill="1" applyBorder="1"/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Fill="1"/>
    <xf numFmtId="4" fontId="13" fillId="0" borderId="2" xfId="0" applyNumberFormat="1" applyFont="1" applyFill="1" applyBorder="1" applyAlignment="1"/>
    <xf numFmtId="0" fontId="1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5" fontId="8" fillId="0" borderId="0" xfId="1" applyFont="1" applyFill="1" applyBorder="1"/>
    <xf numFmtId="4" fontId="1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5" fontId="13" fillId="0" borderId="0" xfId="0" applyNumberFormat="1" applyFont="1" applyAlignment="1"/>
    <xf numFmtId="165" fontId="8" fillId="0" borderId="1" xfId="1" applyFont="1" applyBorder="1" applyAlignment="1"/>
    <xf numFmtId="165" fontId="25" fillId="0" borderId="6" xfId="0" applyNumberFormat="1" applyFont="1" applyBorder="1" applyAlignment="1"/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4" fontId="26" fillId="0" borderId="0" xfId="0" applyNumberFormat="1" applyFont="1" applyBorder="1"/>
    <xf numFmtId="0" fontId="26" fillId="0" borderId="0" xfId="0" applyFont="1" applyBorder="1"/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 vertical="center"/>
    </xf>
    <xf numFmtId="4" fontId="27" fillId="0" borderId="0" xfId="0" applyNumberFormat="1" applyFont="1" applyBorder="1"/>
    <xf numFmtId="165" fontId="25" fillId="0" borderId="0" xfId="1" applyFont="1" applyBorder="1" applyAlignment="1"/>
    <xf numFmtId="49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165" fontId="0" fillId="0" borderId="0" xfId="1" applyFont="1" applyBorder="1"/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4" fontId="27" fillId="0" borderId="2" xfId="0" applyNumberFormat="1" applyFont="1" applyBorder="1"/>
    <xf numFmtId="0" fontId="20" fillId="0" borderId="0" xfId="0" applyFont="1" applyAlignment="1">
      <alignment horizontal="center" vertical="center"/>
    </xf>
    <xf numFmtId="0" fontId="0" fillId="2" borderId="3" xfId="0" applyFont="1" applyFill="1" applyBorder="1" applyAlignment="1"/>
    <xf numFmtId="165" fontId="0" fillId="2" borderId="3" xfId="1" applyFont="1" applyFill="1" applyBorder="1" applyAlignment="1"/>
    <xf numFmtId="0" fontId="0" fillId="0" borderId="3" xfId="0" applyFont="1" applyBorder="1"/>
    <xf numFmtId="165" fontId="0" fillId="0" borderId="3" xfId="1" applyFont="1" applyFill="1" applyBorder="1"/>
    <xf numFmtId="0" fontId="3" fillId="0" borderId="3" xfId="0" applyFont="1" applyFill="1" applyBorder="1"/>
    <xf numFmtId="165" fontId="3" fillId="0" borderId="3" xfId="1" applyFont="1" applyFill="1" applyBorder="1"/>
    <xf numFmtId="0" fontId="20" fillId="0" borderId="0" xfId="0" applyFont="1" applyAlignment="1">
      <alignment horizontal="center" vertical="center"/>
    </xf>
    <xf numFmtId="0" fontId="13" fillId="0" borderId="0" xfId="0" applyFont="1" applyBorder="1"/>
    <xf numFmtId="0" fontId="8" fillId="0" borderId="0" xfId="0" applyFont="1" applyBorder="1" applyAlignment="1">
      <alignment horizontal="right"/>
    </xf>
    <xf numFmtId="165" fontId="13" fillId="0" borderId="0" xfId="1" applyFont="1" applyAlignment="1">
      <alignment horizontal="right" vertical="center"/>
    </xf>
    <xf numFmtId="165" fontId="8" fillId="0" borderId="0" xfId="1" applyFont="1" applyBorder="1" applyAlignment="1"/>
    <xf numFmtId="165" fontId="13" fillId="0" borderId="2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8" xfId="0" applyNumberFormat="1" applyFont="1" applyBorder="1" applyAlignment="1"/>
    <xf numFmtId="0" fontId="20" fillId="0" borderId="0" xfId="0" applyFont="1" applyAlignment="1">
      <alignment horizontal="center" vertical="center"/>
    </xf>
    <xf numFmtId="165" fontId="8" fillId="0" borderId="0" xfId="1" applyFont="1" applyFill="1" applyAlignment="1"/>
    <xf numFmtId="165" fontId="21" fillId="0" borderId="0" xfId="1" applyFont="1" applyFill="1" applyAlignment="1">
      <alignment horizontal="center" vertical="center" wrapText="1"/>
    </xf>
    <xf numFmtId="165" fontId="22" fillId="0" borderId="0" xfId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/>
    <xf numFmtId="0" fontId="8" fillId="0" borderId="0" xfId="0" applyFont="1" applyFill="1" applyAlignment="1"/>
    <xf numFmtId="0" fontId="0" fillId="0" borderId="0" xfId="0" applyFill="1" applyAlignment="1"/>
    <xf numFmtId="0" fontId="0" fillId="0" borderId="0" xfId="0" applyFill="1" applyBorder="1" applyAlignment="1"/>
    <xf numFmtId="0" fontId="8" fillId="0" borderId="0" xfId="0" applyFont="1" applyFill="1" applyBorder="1" applyAlignment="1"/>
    <xf numFmtId="165" fontId="8" fillId="0" borderId="0" xfId="0" applyNumberFormat="1" applyFont="1" applyAlignment="1"/>
    <xf numFmtId="4" fontId="8" fillId="0" borderId="0" xfId="0" applyNumberFormat="1" applyFont="1" applyBorder="1" applyAlignment="1">
      <alignment horizontal="right"/>
    </xf>
    <xf numFmtId="0" fontId="8" fillId="0" borderId="0" xfId="0" applyFont="1" applyFill="1" applyBorder="1"/>
    <xf numFmtId="0" fontId="13" fillId="0" borderId="0" xfId="0" applyFont="1" applyFill="1" applyBorder="1"/>
    <xf numFmtId="4" fontId="13" fillId="0" borderId="0" xfId="0" applyNumberFormat="1" applyFont="1" applyBorder="1" applyAlignment="1">
      <alignment horizontal="right"/>
    </xf>
    <xf numFmtId="4" fontId="13" fillId="0" borderId="0" xfId="0" applyNumberFormat="1" applyFont="1" applyBorder="1"/>
    <xf numFmtId="0" fontId="20" fillId="0" borderId="0" xfId="0" applyFont="1" applyAlignment="1">
      <alignment horizontal="center" vertical="center"/>
    </xf>
    <xf numFmtId="4" fontId="13" fillId="0" borderId="5" xfId="0" applyNumberFormat="1" applyFont="1" applyBorder="1" applyAlignment="1">
      <alignment horizontal="right"/>
    </xf>
    <xf numFmtId="165" fontId="8" fillId="0" borderId="1" xfId="1" applyFont="1" applyFill="1" applyBorder="1" applyAlignment="1">
      <alignment horizontal="right"/>
    </xf>
    <xf numFmtId="4" fontId="8" fillId="0" borderId="1" xfId="0" applyNumberFormat="1" applyFont="1" applyBorder="1" applyAlignment="1"/>
    <xf numFmtId="165" fontId="2" fillId="2" borderId="3" xfId="1" applyFont="1" applyFill="1" applyBorder="1" applyAlignment="1"/>
    <xf numFmtId="165" fontId="0" fillId="0" borderId="3" xfId="1" applyFont="1" applyFill="1" applyBorder="1" applyAlignment="1"/>
    <xf numFmtId="165" fontId="2" fillId="0" borderId="3" xfId="1" applyFont="1" applyFill="1" applyBorder="1" applyAlignment="1"/>
    <xf numFmtId="0" fontId="1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1"/>
  <sheetViews>
    <sheetView tabSelected="1" topLeftCell="A166" zoomScaleNormal="100" workbookViewId="0">
      <selection activeCell="B176" sqref="B176:H176"/>
    </sheetView>
  </sheetViews>
  <sheetFormatPr baseColWidth="10" defaultRowHeight="15" x14ac:dyDescent="0.25"/>
  <cols>
    <col min="1" max="1" width="4.42578125" customWidth="1"/>
    <col min="2" max="2" width="16.42578125" style="49" customWidth="1"/>
    <col min="3" max="3" width="21.7109375" style="49" customWidth="1"/>
    <col min="4" max="4" width="20" style="49" customWidth="1"/>
    <col min="5" max="5" width="17" style="49" customWidth="1"/>
    <col min="6" max="6" width="20.5703125" style="54" customWidth="1"/>
    <col min="7" max="7" width="16.28515625" style="49" customWidth="1"/>
    <col min="8" max="8" width="10.42578125" style="49" customWidth="1"/>
    <col min="9" max="9" width="10" style="49" customWidth="1"/>
    <col min="10" max="10" width="13.5703125" style="49" customWidth="1"/>
    <col min="11" max="34" width="11.42578125" style="49"/>
  </cols>
  <sheetData>
    <row r="1" spans="1:9" ht="15.75" x14ac:dyDescent="0.25">
      <c r="B1" s="48"/>
      <c r="C1" s="48"/>
    </row>
    <row r="2" spans="1:9" x14ac:dyDescent="0.25">
      <c r="A2" s="14"/>
      <c r="B2" s="83" t="s">
        <v>798</v>
      </c>
      <c r="C2" s="83"/>
      <c r="D2" s="54"/>
      <c r="E2" s="54"/>
      <c r="G2" s="54"/>
      <c r="H2" s="54"/>
      <c r="I2" s="54"/>
    </row>
    <row r="3" spans="1:9" x14ac:dyDescent="0.25">
      <c r="A3" s="14"/>
      <c r="B3" s="68" t="s">
        <v>871</v>
      </c>
      <c r="C3" s="68"/>
      <c r="D3" s="54"/>
      <c r="E3" s="54"/>
      <c r="G3" s="54"/>
      <c r="H3" s="54"/>
      <c r="I3" s="54"/>
    </row>
    <row r="4" spans="1:9" x14ac:dyDescent="0.25">
      <c r="A4" s="14"/>
      <c r="B4" s="130" t="s">
        <v>128</v>
      </c>
      <c r="C4" s="130"/>
      <c r="D4" s="54"/>
      <c r="E4" s="54"/>
      <c r="G4" s="54"/>
      <c r="H4" s="130"/>
      <c r="I4" s="54"/>
    </row>
    <row r="5" spans="1:9" x14ac:dyDescent="0.25">
      <c r="A5" s="14"/>
      <c r="B5" s="208"/>
      <c r="C5" s="208"/>
      <c r="D5" s="208"/>
      <c r="E5" s="131">
        <v>2021</v>
      </c>
      <c r="F5" s="178">
        <v>2020</v>
      </c>
      <c r="G5" s="130"/>
      <c r="H5" s="54"/>
      <c r="I5" s="54"/>
    </row>
    <row r="6" spans="1:9" x14ac:dyDescent="0.25">
      <c r="A6" s="14"/>
      <c r="B6" s="84" t="s">
        <v>542</v>
      </c>
      <c r="C6" s="84" t="s">
        <v>543</v>
      </c>
      <c r="D6" s="84" t="s">
        <v>544</v>
      </c>
      <c r="E6" s="84" t="s">
        <v>559</v>
      </c>
      <c r="F6" s="128" t="s">
        <v>559</v>
      </c>
      <c r="G6" s="84"/>
      <c r="H6" s="54"/>
      <c r="I6" s="54"/>
    </row>
    <row r="7" spans="1:9" x14ac:dyDescent="0.25">
      <c r="A7" s="14"/>
      <c r="B7" s="85" t="s">
        <v>545</v>
      </c>
      <c r="C7" s="86" t="s">
        <v>546</v>
      </c>
      <c r="D7" s="86" t="s">
        <v>547</v>
      </c>
      <c r="E7" s="87">
        <v>457972.87</v>
      </c>
      <c r="F7" s="87">
        <v>1580623.28</v>
      </c>
      <c r="G7" s="86"/>
      <c r="H7" s="54"/>
      <c r="I7" s="54"/>
    </row>
    <row r="8" spans="1:9" x14ac:dyDescent="0.25">
      <c r="A8" s="14"/>
      <c r="B8" s="85" t="s">
        <v>548</v>
      </c>
      <c r="C8" s="86" t="s">
        <v>546</v>
      </c>
      <c r="D8" s="86" t="s">
        <v>549</v>
      </c>
      <c r="E8" s="87">
        <v>87676.160000000003</v>
      </c>
      <c r="F8" s="87">
        <v>982674.44</v>
      </c>
      <c r="G8" s="86"/>
      <c r="H8" s="54"/>
      <c r="I8" s="54"/>
    </row>
    <row r="9" spans="1:9" x14ac:dyDescent="0.25">
      <c r="A9" s="14"/>
      <c r="B9" s="85" t="s">
        <v>550</v>
      </c>
      <c r="C9" s="86" t="s">
        <v>546</v>
      </c>
      <c r="D9" s="86" t="s">
        <v>551</v>
      </c>
      <c r="E9" s="87">
        <v>218737.35</v>
      </c>
      <c r="F9" s="87">
        <v>2949169.99</v>
      </c>
      <c r="G9" s="86"/>
      <c r="H9" s="54"/>
      <c r="I9" s="54"/>
    </row>
    <row r="10" spans="1:9" x14ac:dyDescent="0.25">
      <c r="A10" s="14"/>
      <c r="B10" s="85" t="s">
        <v>552</v>
      </c>
      <c r="C10" s="86" t="s">
        <v>546</v>
      </c>
      <c r="D10" s="86" t="s">
        <v>134</v>
      </c>
      <c r="E10" s="87">
        <v>20152.150000000001</v>
      </c>
      <c r="F10" s="87">
        <v>145924.67000000001</v>
      </c>
      <c r="G10" s="86"/>
      <c r="H10" s="54"/>
      <c r="I10" s="54"/>
    </row>
    <row r="11" spans="1:9" x14ac:dyDescent="0.25">
      <c r="A11" s="14"/>
      <c r="B11" s="85" t="s">
        <v>553</v>
      </c>
      <c r="C11" s="86" t="s">
        <v>546</v>
      </c>
      <c r="D11" s="86" t="s">
        <v>554</v>
      </c>
      <c r="E11" s="87">
        <v>22537.1</v>
      </c>
      <c r="F11" s="87">
        <v>257509.81</v>
      </c>
      <c r="G11" s="86"/>
      <c r="H11" s="54"/>
      <c r="I11" s="54"/>
    </row>
    <row r="12" spans="1:9" x14ac:dyDescent="0.25">
      <c r="A12" s="14"/>
      <c r="B12" s="85" t="s">
        <v>775</v>
      </c>
      <c r="C12" s="86" t="s">
        <v>546</v>
      </c>
      <c r="D12" s="86" t="s">
        <v>555</v>
      </c>
      <c r="E12" s="87">
        <v>2256.4699999999998</v>
      </c>
      <c r="F12" s="87">
        <v>127356.47</v>
      </c>
      <c r="G12" s="86"/>
      <c r="H12" s="54"/>
      <c r="I12" s="54"/>
    </row>
    <row r="13" spans="1:9" x14ac:dyDescent="0.25">
      <c r="A13" s="14"/>
      <c r="B13" s="85" t="s">
        <v>556</v>
      </c>
      <c r="C13" s="86" t="s">
        <v>546</v>
      </c>
      <c r="D13" s="86" t="s">
        <v>557</v>
      </c>
      <c r="E13" s="87">
        <v>32643.83</v>
      </c>
      <c r="F13" s="87">
        <v>35823.47</v>
      </c>
      <c r="G13" s="86"/>
      <c r="H13" s="54"/>
      <c r="I13" s="54"/>
    </row>
    <row r="14" spans="1:9" x14ac:dyDescent="0.25">
      <c r="A14" s="14"/>
      <c r="B14" s="85" t="s">
        <v>558</v>
      </c>
      <c r="C14" s="86" t="s">
        <v>546</v>
      </c>
      <c r="D14" s="86" t="s">
        <v>135</v>
      </c>
      <c r="E14" s="87"/>
      <c r="F14" s="87">
        <v>8438.7800000000007</v>
      </c>
      <c r="G14" s="86"/>
      <c r="H14" s="54"/>
      <c r="I14" s="54"/>
    </row>
    <row r="15" spans="1:9" ht="15.75" thickBot="1" x14ac:dyDescent="0.3">
      <c r="A15" s="14"/>
      <c r="B15" s="54"/>
      <c r="C15" s="68"/>
      <c r="D15" s="73" t="s">
        <v>139</v>
      </c>
      <c r="E15" s="88">
        <f>SUM(E7:E14)</f>
        <v>841975.92999999993</v>
      </c>
      <c r="F15" s="88">
        <f>SUM(F7:F14)</f>
        <v>6087520.9099999992</v>
      </c>
      <c r="G15" s="73"/>
      <c r="H15" s="54"/>
      <c r="I15" s="54"/>
    </row>
    <row r="16" spans="1:9" ht="15.75" thickTop="1" x14ac:dyDescent="0.25">
      <c r="A16" s="14"/>
      <c r="B16" s="68"/>
      <c r="C16" s="54"/>
      <c r="D16" s="54"/>
      <c r="E16" s="54"/>
      <c r="G16" s="54"/>
      <c r="H16" s="54"/>
      <c r="I16" s="54"/>
    </row>
    <row r="17" spans="1:9" x14ac:dyDescent="0.25">
      <c r="A17" s="14"/>
      <c r="B17" s="83" t="s">
        <v>563</v>
      </c>
      <c r="C17" s="83"/>
      <c r="D17" s="54"/>
      <c r="E17" s="54"/>
      <c r="G17" s="54"/>
      <c r="H17" s="54"/>
      <c r="I17" s="54"/>
    </row>
    <row r="18" spans="1:9" x14ac:dyDescent="0.25">
      <c r="A18" s="14"/>
      <c r="B18" s="68" t="s">
        <v>872</v>
      </c>
      <c r="C18" s="68"/>
      <c r="D18" s="54"/>
      <c r="E18" s="54"/>
      <c r="G18" s="54"/>
      <c r="H18" s="54"/>
      <c r="I18" s="54"/>
    </row>
    <row r="19" spans="1:9" x14ac:dyDescent="0.25">
      <c r="A19" s="14"/>
      <c r="B19" s="68"/>
      <c r="C19" s="68"/>
      <c r="D19" s="54"/>
      <c r="E19" s="54"/>
      <c r="G19" s="54"/>
      <c r="H19" s="54"/>
      <c r="I19" s="54"/>
    </row>
    <row r="20" spans="1:9" x14ac:dyDescent="0.25">
      <c r="A20" s="14"/>
      <c r="B20" s="68"/>
      <c r="C20" s="68"/>
      <c r="D20" s="54"/>
      <c r="E20" s="54"/>
      <c r="G20" s="54"/>
      <c r="H20" s="54"/>
      <c r="I20" s="54"/>
    </row>
    <row r="21" spans="1:9" x14ac:dyDescent="0.25">
      <c r="A21" s="14"/>
      <c r="B21" s="130" t="s">
        <v>128</v>
      </c>
      <c r="C21" s="130"/>
      <c r="D21" s="54"/>
      <c r="E21" s="55">
        <v>2021</v>
      </c>
      <c r="F21" s="145">
        <v>2020</v>
      </c>
      <c r="G21" s="55"/>
      <c r="H21" s="54"/>
      <c r="I21" s="54"/>
    </row>
    <row r="22" spans="1:9" ht="15.75" thickBot="1" x14ac:dyDescent="0.3">
      <c r="A22" s="14"/>
      <c r="B22" s="130" t="s">
        <v>803</v>
      </c>
      <c r="C22" s="130"/>
      <c r="D22" s="130"/>
      <c r="E22" s="89">
        <v>279710594.32999998</v>
      </c>
      <c r="F22" s="147">
        <v>156158151.74000001</v>
      </c>
      <c r="G22" s="89"/>
      <c r="H22" s="54"/>
      <c r="I22" s="55"/>
    </row>
    <row r="23" spans="1:9" ht="17.25" thickBot="1" x14ac:dyDescent="0.4">
      <c r="A23" s="14"/>
      <c r="B23" s="54"/>
      <c r="C23" s="54"/>
      <c r="D23" s="56" t="s">
        <v>139</v>
      </c>
      <c r="E23" s="90">
        <f>SUM(E22)</f>
        <v>279710594.32999998</v>
      </c>
      <c r="F23" s="148">
        <f>SUM(F22)</f>
        <v>156158151.74000001</v>
      </c>
      <c r="G23" s="99"/>
      <c r="H23" s="54"/>
      <c r="I23" s="54"/>
    </row>
    <row r="24" spans="1:9" ht="15.75" thickTop="1" x14ac:dyDescent="0.25">
      <c r="A24" s="14"/>
      <c r="B24" s="54"/>
      <c r="C24" s="54"/>
      <c r="D24" s="54"/>
      <c r="E24" s="54"/>
      <c r="G24" s="54"/>
      <c r="H24" s="54"/>
      <c r="I24" s="54"/>
    </row>
    <row r="25" spans="1:9" x14ac:dyDescent="0.25">
      <c r="A25" s="14"/>
      <c r="B25" s="83" t="s">
        <v>564</v>
      </c>
      <c r="C25" s="83"/>
      <c r="D25" s="54"/>
      <c r="E25" s="54"/>
      <c r="G25" s="54"/>
      <c r="H25" s="54"/>
      <c r="I25" s="54"/>
    </row>
    <row r="26" spans="1:9" x14ac:dyDescent="0.25">
      <c r="A26" s="14"/>
      <c r="B26" s="68" t="s">
        <v>873</v>
      </c>
      <c r="C26" s="68"/>
      <c r="D26" s="54"/>
      <c r="E26" s="54"/>
      <c r="G26" s="54"/>
      <c r="H26" s="54"/>
      <c r="I26" s="54"/>
    </row>
    <row r="27" spans="1:9" x14ac:dyDescent="0.25">
      <c r="A27" s="14"/>
      <c r="B27" s="130" t="s">
        <v>128</v>
      </c>
      <c r="C27" s="171">
        <v>2021</v>
      </c>
      <c r="D27" s="128">
        <v>2020</v>
      </c>
      <c r="E27" s="128"/>
      <c r="G27" s="54"/>
      <c r="H27" s="210"/>
      <c r="I27" s="210"/>
    </row>
    <row r="28" spans="1:9" x14ac:dyDescent="0.25">
      <c r="A28" s="14"/>
      <c r="B28" s="57" t="s">
        <v>577</v>
      </c>
      <c r="C28" s="201" t="s">
        <v>578</v>
      </c>
      <c r="D28" s="128" t="s">
        <v>578</v>
      </c>
      <c r="E28" s="57"/>
      <c r="G28" s="57"/>
      <c r="H28" s="131"/>
      <c r="I28" s="131"/>
    </row>
    <row r="29" spans="1:9" x14ac:dyDescent="0.25">
      <c r="A29" s="14"/>
      <c r="B29" s="172" t="s">
        <v>567</v>
      </c>
      <c r="C29" s="207">
        <v>163775</v>
      </c>
      <c r="D29" s="173">
        <v>484305</v>
      </c>
      <c r="E29" s="173"/>
      <c r="G29" s="110"/>
      <c r="H29" s="131"/>
      <c r="I29" s="131"/>
    </row>
    <row r="30" spans="1:9" x14ac:dyDescent="0.25">
      <c r="A30" s="14"/>
      <c r="B30" s="172" t="s">
        <v>863</v>
      </c>
      <c r="C30" s="206"/>
      <c r="D30" s="173">
        <v>25245</v>
      </c>
      <c r="E30" s="173"/>
      <c r="G30" s="110"/>
      <c r="H30" s="131"/>
      <c r="I30" s="131"/>
    </row>
    <row r="31" spans="1:9" x14ac:dyDescent="0.25">
      <c r="A31" s="14"/>
      <c r="B31" s="174" t="s">
        <v>859</v>
      </c>
      <c r="C31" s="206" t="s">
        <v>948</v>
      </c>
      <c r="D31" s="173">
        <v>1125</v>
      </c>
      <c r="E31" s="173"/>
      <c r="G31" s="110"/>
      <c r="H31" s="131"/>
      <c r="I31" s="131"/>
    </row>
    <row r="32" spans="1:9" x14ac:dyDescent="0.25">
      <c r="A32" s="14"/>
      <c r="B32" s="172" t="s">
        <v>850</v>
      </c>
      <c r="C32" s="207">
        <v>1201518</v>
      </c>
      <c r="D32" s="173">
        <v>802320</v>
      </c>
      <c r="E32" s="173"/>
      <c r="G32" s="110"/>
      <c r="H32" s="131"/>
      <c r="I32" s="131"/>
    </row>
    <row r="33" spans="1:9" x14ac:dyDescent="0.25">
      <c r="A33" s="14"/>
      <c r="B33" s="172" t="s">
        <v>862</v>
      </c>
      <c r="C33" s="207">
        <v>900</v>
      </c>
      <c r="D33" s="173">
        <v>700</v>
      </c>
      <c r="E33" s="173"/>
      <c r="G33" s="110"/>
      <c r="H33" s="131"/>
      <c r="I33" s="131"/>
    </row>
    <row r="34" spans="1:9" x14ac:dyDescent="0.25">
      <c r="A34" s="14"/>
      <c r="B34" s="172" t="s">
        <v>852</v>
      </c>
      <c r="C34" s="207">
        <v>499525</v>
      </c>
      <c r="D34" s="173">
        <v>698990</v>
      </c>
      <c r="E34" s="173"/>
      <c r="G34" s="110"/>
      <c r="H34" s="131"/>
      <c r="I34" s="131"/>
    </row>
    <row r="35" spans="1:9" x14ac:dyDescent="0.25">
      <c r="A35" s="14"/>
      <c r="B35" s="172" t="s">
        <v>984</v>
      </c>
      <c r="C35" s="207">
        <v>869600</v>
      </c>
      <c r="D35" s="173"/>
      <c r="E35" s="173"/>
      <c r="G35" s="110"/>
      <c r="H35" s="201"/>
      <c r="I35" s="201"/>
    </row>
    <row r="36" spans="1:9" x14ac:dyDescent="0.25">
      <c r="A36" s="14"/>
      <c r="B36" s="172" t="s">
        <v>851</v>
      </c>
      <c r="C36" s="207">
        <v>1050000</v>
      </c>
      <c r="D36" s="173">
        <v>1079132</v>
      </c>
      <c r="E36" s="173"/>
      <c r="G36" s="110"/>
      <c r="H36" s="131"/>
      <c r="I36" s="131"/>
    </row>
    <row r="37" spans="1:9" x14ac:dyDescent="0.25">
      <c r="A37" s="14"/>
      <c r="B37" s="172" t="s">
        <v>858</v>
      </c>
      <c r="C37" s="207">
        <v>74800</v>
      </c>
      <c r="D37" s="173">
        <v>22325</v>
      </c>
      <c r="E37" s="173"/>
      <c r="G37" s="110"/>
      <c r="H37" s="131"/>
      <c r="I37" s="131"/>
    </row>
    <row r="38" spans="1:9" x14ac:dyDescent="0.25">
      <c r="A38" s="14"/>
      <c r="B38" s="172" t="s">
        <v>856</v>
      </c>
      <c r="C38" s="207">
        <v>97400</v>
      </c>
      <c r="D38" s="173">
        <v>658150</v>
      </c>
      <c r="E38" s="173"/>
      <c r="G38" s="110"/>
      <c r="H38" s="131"/>
      <c r="I38" s="131"/>
    </row>
    <row r="39" spans="1:9" x14ac:dyDescent="0.25">
      <c r="A39" s="14"/>
      <c r="B39" s="172" t="s">
        <v>855</v>
      </c>
      <c r="C39" s="207">
        <v>943500</v>
      </c>
      <c r="D39" s="173">
        <v>1041975</v>
      </c>
      <c r="E39" s="173"/>
      <c r="G39" s="110"/>
      <c r="H39" s="131"/>
      <c r="I39" s="131"/>
    </row>
    <row r="40" spans="1:9" x14ac:dyDescent="0.25">
      <c r="A40" s="14"/>
      <c r="B40" s="174" t="s">
        <v>860</v>
      </c>
      <c r="C40" s="207" t="s">
        <v>948</v>
      </c>
      <c r="D40" s="173">
        <v>3300</v>
      </c>
      <c r="E40" s="173"/>
      <c r="G40" s="110"/>
      <c r="H40" s="131"/>
      <c r="I40" s="131"/>
    </row>
    <row r="41" spans="1:9" x14ac:dyDescent="0.25">
      <c r="A41" s="14"/>
      <c r="B41" s="172" t="s">
        <v>864</v>
      </c>
      <c r="C41" s="207">
        <v>68750</v>
      </c>
      <c r="D41" s="173">
        <v>92600</v>
      </c>
      <c r="E41" s="173"/>
      <c r="G41" s="110"/>
      <c r="H41" s="131"/>
      <c r="I41" s="131"/>
    </row>
    <row r="42" spans="1:9" x14ac:dyDescent="0.25">
      <c r="A42" s="14"/>
      <c r="B42" s="172" t="s">
        <v>865</v>
      </c>
      <c r="C42" s="207">
        <v>1200000</v>
      </c>
      <c r="D42" s="173">
        <v>1083375</v>
      </c>
      <c r="E42" s="173"/>
      <c r="G42" s="110"/>
      <c r="H42" s="131"/>
      <c r="I42" s="131"/>
    </row>
    <row r="43" spans="1:9" x14ac:dyDescent="0.25">
      <c r="A43" s="14"/>
      <c r="B43" s="172" t="s">
        <v>861</v>
      </c>
      <c r="C43" s="207">
        <v>42000</v>
      </c>
      <c r="D43" s="173">
        <v>14400</v>
      </c>
      <c r="E43" s="173"/>
      <c r="G43" s="110"/>
      <c r="H43" s="131"/>
      <c r="I43" s="131"/>
    </row>
    <row r="44" spans="1:9" x14ac:dyDescent="0.25">
      <c r="A44" s="14"/>
      <c r="B44" s="172" t="s">
        <v>857</v>
      </c>
      <c r="C44" s="207">
        <v>300590</v>
      </c>
      <c r="D44" s="173">
        <v>984710</v>
      </c>
      <c r="E44" s="173"/>
      <c r="G44" s="110"/>
      <c r="H44" s="131"/>
      <c r="I44" s="131"/>
    </row>
    <row r="45" spans="1:9" x14ac:dyDescent="0.25">
      <c r="A45" s="14"/>
      <c r="B45" s="172" t="s">
        <v>849</v>
      </c>
      <c r="C45" s="207">
        <v>100000</v>
      </c>
      <c r="D45" s="173">
        <v>82050</v>
      </c>
      <c r="E45" s="173"/>
      <c r="G45" s="110"/>
      <c r="H45" s="131"/>
      <c r="I45" s="131"/>
    </row>
    <row r="46" spans="1:9" x14ac:dyDescent="0.25">
      <c r="A46" s="14"/>
      <c r="B46" s="172" t="s">
        <v>853</v>
      </c>
      <c r="C46" s="173">
        <v>934000</v>
      </c>
      <c r="D46" s="173">
        <v>312809</v>
      </c>
      <c r="E46" s="173"/>
      <c r="G46" s="110"/>
      <c r="H46" s="131"/>
      <c r="I46" s="131"/>
    </row>
    <row r="47" spans="1:9" x14ac:dyDescent="0.25">
      <c r="A47" s="14"/>
      <c r="B47" s="172" t="s">
        <v>848</v>
      </c>
      <c r="C47" s="173">
        <v>4757903.0999999996</v>
      </c>
      <c r="D47" s="173">
        <v>3106185</v>
      </c>
      <c r="E47" s="173"/>
      <c r="G47" s="110"/>
      <c r="H47" s="131"/>
      <c r="I47" s="131"/>
    </row>
    <row r="48" spans="1:9" x14ac:dyDescent="0.25">
      <c r="A48" s="14"/>
      <c r="B48" s="174" t="s">
        <v>866</v>
      </c>
      <c r="C48" s="175">
        <v>35000</v>
      </c>
      <c r="D48" s="175">
        <v>894698</v>
      </c>
      <c r="E48" s="175"/>
      <c r="G48" s="110"/>
      <c r="H48" s="131"/>
      <c r="I48" s="131"/>
    </row>
    <row r="49" spans="1:9" x14ac:dyDescent="0.25">
      <c r="A49" s="14"/>
      <c r="B49" s="174" t="s">
        <v>985</v>
      </c>
      <c r="C49" s="175">
        <v>212470</v>
      </c>
      <c r="D49" s="175"/>
      <c r="E49" s="175"/>
      <c r="G49" s="110"/>
      <c r="H49" s="201"/>
      <c r="I49" s="201"/>
    </row>
    <row r="50" spans="1:9" x14ac:dyDescent="0.25">
      <c r="A50" s="14"/>
      <c r="B50" s="172" t="s">
        <v>854</v>
      </c>
      <c r="C50" s="173">
        <v>592626.53</v>
      </c>
      <c r="D50" s="173">
        <v>445131</v>
      </c>
      <c r="E50" s="173"/>
      <c r="G50" s="110"/>
      <c r="H50" s="131"/>
      <c r="I50" s="131"/>
    </row>
    <row r="51" spans="1:9" x14ac:dyDescent="0.25">
      <c r="A51" s="14"/>
      <c r="B51" s="172" t="s">
        <v>847</v>
      </c>
      <c r="C51" s="205">
        <v>2705475.17</v>
      </c>
      <c r="D51" s="173">
        <v>4320241</v>
      </c>
      <c r="E51" s="173"/>
      <c r="G51" s="110"/>
      <c r="H51" s="131"/>
      <c r="I51" s="131"/>
    </row>
    <row r="52" spans="1:9" x14ac:dyDescent="0.25">
      <c r="A52" s="14"/>
      <c r="B52" s="176" t="s">
        <v>867</v>
      </c>
      <c r="C52" s="177">
        <f>SUM(C29:C51)</f>
        <v>15849832.799999999</v>
      </c>
      <c r="D52" s="177">
        <f>SUM(D29:D51)</f>
        <v>16153766</v>
      </c>
      <c r="E52" s="177"/>
      <c r="G52" s="111"/>
      <c r="H52" s="131"/>
      <c r="I52" s="131"/>
    </row>
    <row r="53" spans="1:9" ht="16.5" x14ac:dyDescent="0.35">
      <c r="A53" s="14"/>
      <c r="B53" s="54"/>
      <c r="C53" s="91"/>
      <c r="D53" s="60"/>
      <c r="E53" s="127"/>
      <c r="G53" s="111"/>
      <c r="H53" s="131"/>
      <c r="I53" s="131"/>
    </row>
    <row r="54" spans="1:9" ht="16.5" x14ac:dyDescent="0.35">
      <c r="A54" s="14"/>
      <c r="B54" s="54"/>
      <c r="C54" s="91"/>
      <c r="D54" s="60"/>
      <c r="E54" s="127"/>
      <c r="G54" s="111"/>
      <c r="H54" s="131"/>
      <c r="I54" s="131"/>
    </row>
    <row r="55" spans="1:9" x14ac:dyDescent="0.25">
      <c r="A55" s="14"/>
      <c r="B55" s="83" t="s">
        <v>579</v>
      </c>
      <c r="C55" s="83"/>
      <c r="D55" s="54"/>
      <c r="E55" s="54"/>
      <c r="G55" s="54"/>
      <c r="H55" s="54"/>
      <c r="I55" s="54"/>
    </row>
    <row r="56" spans="1:9" x14ac:dyDescent="0.25">
      <c r="A56" s="14"/>
      <c r="B56" s="68" t="s">
        <v>874</v>
      </c>
      <c r="C56" s="68"/>
      <c r="D56" s="54"/>
      <c r="E56" s="54"/>
      <c r="G56" s="54"/>
      <c r="H56" s="54"/>
      <c r="I56" s="54"/>
    </row>
    <row r="57" spans="1:9" x14ac:dyDescent="0.25">
      <c r="A57" s="14"/>
      <c r="B57" s="130" t="s">
        <v>128</v>
      </c>
      <c r="C57" s="130"/>
      <c r="D57" s="54"/>
      <c r="E57" s="54"/>
      <c r="G57" s="131"/>
      <c r="H57" s="54"/>
      <c r="I57" s="54"/>
    </row>
    <row r="58" spans="1:9" x14ac:dyDescent="0.25">
      <c r="A58" s="14"/>
      <c r="B58" s="130"/>
      <c r="C58" s="130"/>
      <c r="D58" s="54"/>
      <c r="E58" s="131">
        <v>2021</v>
      </c>
      <c r="F58" s="128">
        <v>2020</v>
      </c>
      <c r="G58" s="131"/>
      <c r="H58" s="54"/>
      <c r="I58" s="54"/>
    </row>
    <row r="59" spans="1:9" x14ac:dyDescent="0.25">
      <c r="A59" s="14"/>
      <c r="B59" s="130" t="s">
        <v>441</v>
      </c>
      <c r="C59" s="130"/>
      <c r="D59" s="107" t="s">
        <v>139</v>
      </c>
      <c r="E59" s="132">
        <v>3440290</v>
      </c>
      <c r="F59" s="132">
        <v>1404384</v>
      </c>
      <c r="G59" s="98"/>
      <c r="H59" s="54"/>
      <c r="I59" s="54"/>
    </row>
    <row r="60" spans="1:9" x14ac:dyDescent="0.25">
      <c r="A60" s="14"/>
      <c r="B60" s="130"/>
      <c r="C60" s="130"/>
      <c r="D60" s="54"/>
      <c r="E60" s="54"/>
      <c r="F60" s="144"/>
      <c r="G60" s="112"/>
      <c r="H60" s="54"/>
      <c r="I60" s="54"/>
    </row>
    <row r="61" spans="1:9" ht="16.5" x14ac:dyDescent="0.35">
      <c r="A61" s="14"/>
      <c r="B61" s="68"/>
      <c r="C61" s="68"/>
      <c r="D61" s="54"/>
      <c r="E61" s="54"/>
      <c r="F61" s="157"/>
      <c r="G61" s="54"/>
      <c r="H61" s="54"/>
      <c r="I61" s="54"/>
    </row>
    <row r="62" spans="1:9" ht="16.5" x14ac:dyDescent="0.35">
      <c r="A62" s="14"/>
      <c r="B62" s="68"/>
      <c r="C62" s="68"/>
      <c r="D62" s="54"/>
      <c r="E62" s="54"/>
      <c r="F62" s="157"/>
      <c r="G62" s="54"/>
      <c r="H62" s="54"/>
      <c r="I62" s="54"/>
    </row>
    <row r="63" spans="1:9" x14ac:dyDescent="0.25">
      <c r="A63" s="14"/>
      <c r="B63" s="83" t="s">
        <v>730</v>
      </c>
      <c r="C63" s="83"/>
      <c r="D63" s="54"/>
      <c r="E63" s="54"/>
      <c r="G63" s="54"/>
      <c r="H63" s="54"/>
      <c r="I63" s="54"/>
    </row>
    <row r="64" spans="1:9" x14ac:dyDescent="0.25">
      <c r="A64" s="14"/>
      <c r="B64" s="83"/>
      <c r="C64" s="83"/>
      <c r="D64" s="54"/>
      <c r="E64" s="54"/>
      <c r="G64" s="54"/>
      <c r="H64" s="54"/>
      <c r="I64" s="54"/>
    </row>
    <row r="65" spans="1:9" x14ac:dyDescent="0.25">
      <c r="A65" s="14"/>
      <c r="B65" s="83" t="s">
        <v>580</v>
      </c>
      <c r="C65" s="83"/>
      <c r="D65" s="54"/>
      <c r="E65" s="54"/>
      <c r="G65" s="54"/>
      <c r="H65" s="54"/>
      <c r="I65" s="54"/>
    </row>
    <row r="66" spans="1:9" x14ac:dyDescent="0.25">
      <c r="A66" s="14"/>
      <c r="B66" s="68" t="s">
        <v>875</v>
      </c>
      <c r="C66" s="68"/>
      <c r="D66" s="54"/>
      <c r="E66" s="54"/>
      <c r="G66" s="54"/>
      <c r="H66" s="54"/>
      <c r="I66" s="54"/>
    </row>
    <row r="67" spans="1:9" x14ac:dyDescent="0.25">
      <c r="A67" s="14"/>
      <c r="B67" s="68"/>
      <c r="C67" s="68"/>
      <c r="D67" s="54"/>
      <c r="E67" s="54"/>
      <c r="G67" s="54"/>
      <c r="H67" s="54"/>
      <c r="I67" s="54"/>
    </row>
    <row r="68" spans="1:9" x14ac:dyDescent="0.25">
      <c r="A68" s="14"/>
      <c r="B68" s="68"/>
      <c r="C68" s="84"/>
      <c r="D68" s="128">
        <v>2021</v>
      </c>
      <c r="E68" s="128">
        <v>2020</v>
      </c>
      <c r="G68" s="54"/>
      <c r="H68" s="54"/>
      <c r="I68" s="54"/>
    </row>
    <row r="69" spans="1:9" x14ac:dyDescent="0.25">
      <c r="A69" s="14"/>
      <c r="B69" s="96" t="s">
        <v>581</v>
      </c>
      <c r="C69" s="61" t="s">
        <v>582</v>
      </c>
      <c r="D69" s="97" t="s">
        <v>578</v>
      </c>
      <c r="E69" s="128" t="s">
        <v>578</v>
      </c>
      <c r="G69" s="54"/>
      <c r="H69" s="54"/>
      <c r="I69" s="54"/>
    </row>
    <row r="70" spans="1:9" x14ac:dyDescent="0.25">
      <c r="A70" s="14"/>
      <c r="B70" s="149">
        <v>108145954</v>
      </c>
      <c r="C70" s="150" t="s">
        <v>583</v>
      </c>
      <c r="D70" s="151">
        <v>155000</v>
      </c>
      <c r="E70" s="151">
        <v>155000</v>
      </c>
      <c r="G70" s="54"/>
      <c r="H70" s="54"/>
      <c r="I70" s="54"/>
    </row>
    <row r="71" spans="1:9" x14ac:dyDescent="0.25">
      <c r="A71" s="14"/>
      <c r="B71" s="149" t="s">
        <v>928</v>
      </c>
      <c r="C71" s="150" t="s">
        <v>929</v>
      </c>
      <c r="D71" s="151">
        <v>25648.25</v>
      </c>
      <c r="E71" s="151"/>
      <c r="G71" s="54"/>
      <c r="H71" s="54"/>
      <c r="I71" s="54"/>
    </row>
    <row r="72" spans="1:9" x14ac:dyDescent="0.25">
      <c r="A72" s="14"/>
      <c r="B72" s="149" t="s">
        <v>930</v>
      </c>
      <c r="C72" s="150" t="s">
        <v>931</v>
      </c>
      <c r="D72" s="151">
        <v>469538.4</v>
      </c>
      <c r="E72" s="151"/>
      <c r="G72" s="54"/>
      <c r="H72" s="54"/>
      <c r="I72" s="54"/>
    </row>
    <row r="73" spans="1:9" x14ac:dyDescent="0.25">
      <c r="A73" s="14"/>
      <c r="B73" s="149">
        <v>10379451517</v>
      </c>
      <c r="C73" s="150" t="s">
        <v>932</v>
      </c>
      <c r="D73" s="151">
        <v>3329411.8</v>
      </c>
      <c r="E73" s="151"/>
      <c r="G73" s="54"/>
      <c r="H73" s="54"/>
      <c r="I73" s="54"/>
    </row>
    <row r="74" spans="1:9" x14ac:dyDescent="0.25">
      <c r="A74" s="14"/>
      <c r="B74" s="149">
        <v>131201777</v>
      </c>
      <c r="C74" s="150" t="s">
        <v>825</v>
      </c>
      <c r="D74" s="151"/>
      <c r="E74" s="151">
        <v>161359.93</v>
      </c>
      <c r="G74" s="54"/>
      <c r="H74" s="54"/>
      <c r="I74" s="54"/>
    </row>
    <row r="75" spans="1:9" x14ac:dyDescent="0.25">
      <c r="A75" s="14"/>
      <c r="B75" s="149" t="s">
        <v>933</v>
      </c>
      <c r="C75" s="150" t="s">
        <v>934</v>
      </c>
      <c r="D75" s="151">
        <v>218418</v>
      </c>
      <c r="E75" s="151"/>
      <c r="G75" s="54"/>
      <c r="H75" s="54"/>
      <c r="I75" s="54"/>
    </row>
    <row r="76" spans="1:9" x14ac:dyDescent="0.25">
      <c r="A76" s="14"/>
      <c r="B76" s="149">
        <v>130394059</v>
      </c>
      <c r="C76" s="150" t="s">
        <v>935</v>
      </c>
      <c r="D76" s="151">
        <v>452825</v>
      </c>
      <c r="E76" s="151"/>
      <c r="G76" s="54"/>
      <c r="H76" s="54"/>
      <c r="I76" s="54"/>
    </row>
    <row r="77" spans="1:9" x14ac:dyDescent="0.25">
      <c r="A77" s="14"/>
      <c r="B77" s="152">
        <v>800018418</v>
      </c>
      <c r="C77" s="150" t="s">
        <v>826</v>
      </c>
      <c r="D77" s="151">
        <v>377600</v>
      </c>
      <c r="E77" s="151">
        <v>118000</v>
      </c>
      <c r="G77" s="54"/>
      <c r="H77" s="54"/>
      <c r="I77" s="54"/>
    </row>
    <row r="78" spans="1:9" x14ac:dyDescent="0.25">
      <c r="A78" s="14"/>
      <c r="B78" s="152">
        <v>108582958</v>
      </c>
      <c r="C78" s="150" t="s">
        <v>827</v>
      </c>
      <c r="D78" s="151">
        <v>334179.64</v>
      </c>
      <c r="E78" s="151">
        <v>106280</v>
      </c>
      <c r="G78" s="54"/>
      <c r="H78" s="54"/>
      <c r="I78" s="54"/>
    </row>
    <row r="79" spans="1:9" x14ac:dyDescent="0.25">
      <c r="A79" s="14"/>
      <c r="B79" s="152">
        <v>1317443846</v>
      </c>
      <c r="C79" s="150" t="s">
        <v>936</v>
      </c>
      <c r="D79" s="151">
        <v>3517567.29</v>
      </c>
      <c r="E79" s="151"/>
      <c r="G79" s="54"/>
      <c r="H79" s="54"/>
      <c r="I79" s="54"/>
    </row>
    <row r="80" spans="1:9" x14ac:dyDescent="0.25">
      <c r="A80" s="14"/>
      <c r="B80" s="149">
        <v>130256632</v>
      </c>
      <c r="C80" s="150" t="s">
        <v>584</v>
      </c>
      <c r="D80" s="151">
        <v>5739444.3899999997</v>
      </c>
      <c r="E80" s="151">
        <v>5739444.3899999997</v>
      </c>
      <c r="G80" s="54"/>
      <c r="H80" s="54"/>
      <c r="I80" s="54"/>
    </row>
    <row r="81" spans="1:9" x14ac:dyDescent="0.25">
      <c r="A81" s="14"/>
      <c r="B81" s="149">
        <v>102330573</v>
      </c>
      <c r="C81" s="150" t="s">
        <v>966</v>
      </c>
      <c r="D81" s="151">
        <v>484099.8</v>
      </c>
      <c r="E81" s="151"/>
      <c r="G81" s="54"/>
      <c r="H81" s="54"/>
      <c r="I81" s="54"/>
    </row>
    <row r="82" spans="1:9" x14ac:dyDescent="0.25">
      <c r="A82" s="14"/>
      <c r="B82" s="149">
        <v>130666865</v>
      </c>
      <c r="C82" s="153" t="s">
        <v>585</v>
      </c>
      <c r="D82" s="151">
        <v>581065.04</v>
      </c>
      <c r="E82" s="151">
        <v>581065.04</v>
      </c>
      <c r="G82" s="54"/>
      <c r="H82" s="54"/>
      <c r="I82" s="54"/>
    </row>
    <row r="83" spans="1:9" x14ac:dyDescent="0.25">
      <c r="A83" s="14"/>
      <c r="B83" s="149">
        <v>110239100</v>
      </c>
      <c r="C83" s="150" t="s">
        <v>586</v>
      </c>
      <c r="D83" s="151">
        <v>328000</v>
      </c>
      <c r="E83" s="151">
        <v>328000</v>
      </c>
      <c r="G83" s="54"/>
      <c r="H83" s="54"/>
      <c r="I83" s="54"/>
    </row>
    <row r="84" spans="1:9" x14ac:dyDescent="0.25">
      <c r="A84" s="14"/>
      <c r="B84" s="149">
        <v>131271588</v>
      </c>
      <c r="C84" s="150" t="s">
        <v>937</v>
      </c>
      <c r="D84" s="151">
        <v>131511</v>
      </c>
      <c r="E84" s="151"/>
      <c r="G84" s="54"/>
      <c r="H84" s="54"/>
      <c r="I84" s="54"/>
    </row>
    <row r="85" spans="1:9" x14ac:dyDescent="0.25">
      <c r="A85" s="14"/>
      <c r="B85" s="149">
        <v>425000339</v>
      </c>
      <c r="C85" s="150" t="s">
        <v>938</v>
      </c>
      <c r="D85" s="151">
        <v>20000</v>
      </c>
      <c r="E85" s="151"/>
      <c r="G85" s="54"/>
      <c r="H85" s="54"/>
      <c r="I85" s="54"/>
    </row>
    <row r="86" spans="1:9" x14ac:dyDescent="0.25">
      <c r="A86" s="14"/>
      <c r="B86" s="149">
        <v>401052512</v>
      </c>
      <c r="C86" s="153" t="s">
        <v>587</v>
      </c>
      <c r="D86" s="151">
        <v>750000</v>
      </c>
      <c r="E86" s="151">
        <v>750000</v>
      </c>
      <c r="G86" s="54"/>
      <c r="H86" s="54"/>
      <c r="I86" s="54"/>
    </row>
    <row r="87" spans="1:9" x14ac:dyDescent="0.25">
      <c r="A87" s="14"/>
      <c r="B87" s="149">
        <v>114015756</v>
      </c>
      <c r="C87" s="153" t="s">
        <v>588</v>
      </c>
      <c r="D87" s="151">
        <v>152810</v>
      </c>
      <c r="E87" s="151">
        <v>152810</v>
      </c>
      <c r="G87" s="54"/>
      <c r="H87" s="54"/>
      <c r="I87" s="54"/>
    </row>
    <row r="88" spans="1:9" x14ac:dyDescent="0.25">
      <c r="A88" s="14"/>
      <c r="B88" s="149">
        <v>101853982</v>
      </c>
      <c r="C88" s="153" t="s">
        <v>589</v>
      </c>
      <c r="D88" s="151">
        <v>1654236.1</v>
      </c>
      <c r="E88" s="151">
        <v>1654236.1</v>
      </c>
      <c r="G88" s="54"/>
      <c r="H88" s="54"/>
      <c r="I88" s="54"/>
    </row>
    <row r="89" spans="1:9" x14ac:dyDescent="0.25">
      <c r="A89" s="14"/>
      <c r="B89" s="149">
        <v>4900489883</v>
      </c>
      <c r="C89" s="153" t="s">
        <v>939</v>
      </c>
      <c r="D89" s="151">
        <v>45000</v>
      </c>
      <c r="E89" s="151"/>
      <c r="G89" s="54"/>
      <c r="H89" s="54"/>
      <c r="I89" s="54"/>
    </row>
    <row r="90" spans="1:9" x14ac:dyDescent="0.25">
      <c r="A90" s="14"/>
      <c r="B90" s="149">
        <v>130830118</v>
      </c>
      <c r="C90" s="153" t="s">
        <v>940</v>
      </c>
      <c r="D90" s="151">
        <v>337924.52</v>
      </c>
      <c r="E90" s="151"/>
      <c r="G90" s="54"/>
      <c r="H90" s="54"/>
      <c r="I90" s="54"/>
    </row>
    <row r="91" spans="1:9" x14ac:dyDescent="0.25">
      <c r="A91" s="14"/>
      <c r="B91" s="149">
        <v>131653073</v>
      </c>
      <c r="C91" s="153" t="s">
        <v>941</v>
      </c>
      <c r="D91" s="151">
        <v>15000</v>
      </c>
      <c r="E91" s="151"/>
      <c r="G91" s="54"/>
      <c r="H91" s="54"/>
      <c r="I91" s="54"/>
    </row>
    <row r="92" spans="1:9" x14ac:dyDescent="0.25">
      <c r="A92" s="14"/>
      <c r="B92" s="149">
        <v>22500027358</v>
      </c>
      <c r="C92" s="153" t="s">
        <v>590</v>
      </c>
      <c r="D92" s="151" t="s">
        <v>948</v>
      </c>
      <c r="E92" s="151">
        <v>1332227.19</v>
      </c>
      <c r="G92" s="54"/>
      <c r="H92" s="54"/>
      <c r="I92" s="54"/>
    </row>
    <row r="93" spans="1:9" x14ac:dyDescent="0.25">
      <c r="A93" s="14"/>
      <c r="B93" s="149">
        <v>130740178</v>
      </c>
      <c r="C93" s="153" t="s">
        <v>591</v>
      </c>
      <c r="D93" s="151">
        <v>523045.74</v>
      </c>
      <c r="E93" s="151">
        <v>523045.74</v>
      </c>
      <c r="G93" s="54"/>
      <c r="H93" s="54"/>
      <c r="I93" s="54"/>
    </row>
    <row r="94" spans="1:9" x14ac:dyDescent="0.25">
      <c r="A94" s="14"/>
      <c r="B94" s="149">
        <v>5600986318</v>
      </c>
      <c r="C94" s="153" t="s">
        <v>942</v>
      </c>
      <c r="D94" s="151">
        <v>41000</v>
      </c>
      <c r="E94" s="151"/>
      <c r="G94" s="54"/>
      <c r="H94" s="54"/>
      <c r="I94" s="54"/>
    </row>
    <row r="95" spans="1:9" x14ac:dyDescent="0.25">
      <c r="A95" s="14"/>
      <c r="B95" s="149">
        <v>101100508</v>
      </c>
      <c r="C95" s="153" t="s">
        <v>943</v>
      </c>
      <c r="D95" s="151">
        <v>141000</v>
      </c>
      <c r="E95" s="151"/>
      <c r="G95" s="54"/>
      <c r="H95" s="54"/>
      <c r="I95" s="54"/>
    </row>
    <row r="96" spans="1:9" x14ac:dyDescent="0.25">
      <c r="A96" s="14"/>
      <c r="B96" s="149">
        <v>101003561</v>
      </c>
      <c r="C96" s="153" t="s">
        <v>944</v>
      </c>
      <c r="D96" s="151">
        <v>93000</v>
      </c>
      <c r="E96" s="151"/>
      <c r="G96" s="54"/>
      <c r="H96" s="54"/>
      <c r="I96" s="54"/>
    </row>
    <row r="97" spans="1:9" x14ac:dyDescent="0.25">
      <c r="A97" s="14"/>
      <c r="B97" s="149">
        <v>130544573</v>
      </c>
      <c r="C97" s="150" t="s">
        <v>592</v>
      </c>
      <c r="D97" s="151">
        <v>12000000</v>
      </c>
      <c r="E97" s="151">
        <v>12000000</v>
      </c>
      <c r="G97" s="54"/>
      <c r="H97" s="54"/>
      <c r="I97" s="54"/>
    </row>
    <row r="98" spans="1:9" x14ac:dyDescent="0.25">
      <c r="A98" s="14"/>
      <c r="B98" s="149">
        <v>131236499</v>
      </c>
      <c r="C98" s="153" t="s">
        <v>593</v>
      </c>
      <c r="D98" s="151">
        <v>496054.2</v>
      </c>
      <c r="E98" s="151">
        <v>496054.2</v>
      </c>
      <c r="G98" s="54"/>
      <c r="H98" s="54"/>
      <c r="I98" s="54"/>
    </row>
    <row r="99" spans="1:9" x14ac:dyDescent="0.25">
      <c r="A99" s="14"/>
      <c r="B99" s="149">
        <v>113957633</v>
      </c>
      <c r="C99" s="153" t="s">
        <v>594</v>
      </c>
      <c r="D99" s="151">
        <v>246400</v>
      </c>
      <c r="E99" s="151">
        <v>246400</v>
      </c>
      <c r="G99" s="54"/>
      <c r="H99" s="54"/>
      <c r="I99" s="54"/>
    </row>
    <row r="100" spans="1:9" x14ac:dyDescent="0.25">
      <c r="A100" s="14"/>
      <c r="B100" s="149">
        <v>106947195</v>
      </c>
      <c r="C100" s="150" t="s">
        <v>595</v>
      </c>
      <c r="D100" s="151">
        <v>53690</v>
      </c>
      <c r="E100" s="151">
        <v>53690</v>
      </c>
      <c r="G100" s="54"/>
      <c r="H100" s="54"/>
      <c r="I100" s="54"/>
    </row>
    <row r="101" spans="1:9" x14ac:dyDescent="0.25">
      <c r="A101" s="14"/>
      <c r="B101" s="149">
        <v>131399215</v>
      </c>
      <c r="C101" s="150" t="s">
        <v>945</v>
      </c>
      <c r="D101" s="151">
        <v>364863.8</v>
      </c>
      <c r="E101" s="151"/>
      <c r="G101" s="54"/>
      <c r="H101" s="54"/>
      <c r="I101" s="54"/>
    </row>
    <row r="102" spans="1:9" x14ac:dyDescent="0.25">
      <c r="A102" s="14"/>
      <c r="B102" s="149">
        <v>132100222</v>
      </c>
      <c r="C102" s="150" t="s">
        <v>946</v>
      </c>
      <c r="D102" s="151">
        <v>875147</v>
      </c>
      <c r="E102" s="151"/>
      <c r="G102" s="54"/>
      <c r="H102" s="54"/>
      <c r="I102" s="54"/>
    </row>
    <row r="103" spans="1:9" x14ac:dyDescent="0.25">
      <c r="A103" s="14"/>
      <c r="B103" s="149">
        <v>1311397141</v>
      </c>
      <c r="C103" s="153" t="s">
        <v>596</v>
      </c>
      <c r="D103" s="151">
        <v>687550.26</v>
      </c>
      <c r="E103" s="151">
        <v>687550.26</v>
      </c>
      <c r="G103" s="54"/>
      <c r="H103" s="54"/>
      <c r="I103" s="54"/>
    </row>
    <row r="104" spans="1:9" x14ac:dyDescent="0.25">
      <c r="A104" s="14"/>
      <c r="B104" s="149">
        <v>131184571</v>
      </c>
      <c r="C104" s="153" t="s">
        <v>597</v>
      </c>
      <c r="D104" s="151"/>
      <c r="E104" s="151">
        <v>152397</v>
      </c>
      <c r="G104" s="54"/>
      <c r="H104" s="54"/>
      <c r="I104" s="54"/>
    </row>
    <row r="105" spans="1:9" x14ac:dyDescent="0.25">
      <c r="A105" s="14"/>
      <c r="B105" s="152">
        <v>132150066</v>
      </c>
      <c r="C105" s="150" t="s">
        <v>828</v>
      </c>
      <c r="D105" s="151">
        <v>100300</v>
      </c>
      <c r="E105" s="151">
        <v>100300</v>
      </c>
      <c r="G105" s="54"/>
      <c r="H105" s="54"/>
      <c r="I105" s="54"/>
    </row>
    <row r="106" spans="1:9" x14ac:dyDescent="0.25">
      <c r="A106" s="14"/>
      <c r="B106" s="152">
        <v>131131271</v>
      </c>
      <c r="C106" s="150" t="s">
        <v>947</v>
      </c>
      <c r="D106" s="151">
        <v>657142</v>
      </c>
      <c r="E106" s="151"/>
      <c r="G106" s="54"/>
      <c r="H106" s="54"/>
      <c r="I106" s="54"/>
    </row>
    <row r="107" spans="1:9" x14ac:dyDescent="0.25">
      <c r="A107" s="14"/>
      <c r="B107" s="149">
        <v>131214292</v>
      </c>
      <c r="C107" s="150" t="s">
        <v>829</v>
      </c>
      <c r="D107" s="151" t="s">
        <v>948</v>
      </c>
      <c r="E107" s="151">
        <v>71063.97</v>
      </c>
      <c r="G107" s="54"/>
      <c r="H107" s="54"/>
      <c r="I107" s="54"/>
    </row>
    <row r="108" spans="1:9" x14ac:dyDescent="0.25">
      <c r="A108" s="14"/>
      <c r="B108" s="149">
        <v>130516464</v>
      </c>
      <c r="C108" s="150" t="s">
        <v>830</v>
      </c>
      <c r="D108" s="151" t="s">
        <v>948</v>
      </c>
      <c r="E108" s="151">
        <v>118000</v>
      </c>
      <c r="G108" s="54"/>
      <c r="H108" s="54"/>
      <c r="I108" s="54"/>
    </row>
    <row r="109" spans="1:9" x14ac:dyDescent="0.25">
      <c r="A109" s="14"/>
      <c r="B109" s="149">
        <v>10600054729</v>
      </c>
      <c r="C109" s="153" t="s">
        <v>598</v>
      </c>
      <c r="D109" s="151">
        <v>461995.44</v>
      </c>
      <c r="E109" s="151">
        <v>461995.44</v>
      </c>
      <c r="G109" s="54"/>
      <c r="H109" s="54"/>
      <c r="I109" s="54"/>
    </row>
    <row r="110" spans="1:9" x14ac:dyDescent="0.25">
      <c r="A110" s="14"/>
      <c r="B110" s="149">
        <v>430128023</v>
      </c>
      <c r="C110" s="150" t="s">
        <v>599</v>
      </c>
      <c r="D110" s="151">
        <v>794594.77</v>
      </c>
      <c r="E110" s="151">
        <v>794594.77</v>
      </c>
      <c r="G110" s="54"/>
      <c r="H110" s="54"/>
      <c r="I110" s="54"/>
    </row>
    <row r="111" spans="1:9" x14ac:dyDescent="0.25">
      <c r="A111" s="14"/>
      <c r="B111" s="149">
        <v>430135097</v>
      </c>
      <c r="C111" s="150" t="s">
        <v>831</v>
      </c>
      <c r="D111" s="151">
        <v>23728</v>
      </c>
      <c r="E111" s="151">
        <v>23728</v>
      </c>
      <c r="G111" s="54"/>
      <c r="H111" s="54"/>
      <c r="I111" s="54"/>
    </row>
    <row r="112" spans="1:9" x14ac:dyDescent="0.25">
      <c r="A112" s="14"/>
      <c r="B112" s="149">
        <v>132026098</v>
      </c>
      <c r="C112" s="153" t="s">
        <v>600</v>
      </c>
      <c r="D112" s="151">
        <v>776440</v>
      </c>
      <c r="E112" s="151">
        <v>776440</v>
      </c>
      <c r="G112" s="54"/>
      <c r="H112" s="54"/>
      <c r="I112" s="54"/>
    </row>
    <row r="113" spans="1:9" x14ac:dyDescent="0.25">
      <c r="A113" s="14"/>
      <c r="B113" s="152">
        <v>102017174</v>
      </c>
      <c r="C113" s="150" t="s">
        <v>832</v>
      </c>
      <c r="D113" s="151">
        <v>1909812.7</v>
      </c>
      <c r="E113" s="151">
        <v>2833505.22</v>
      </c>
      <c r="G113" s="54"/>
      <c r="H113" s="54"/>
      <c r="I113" s="54"/>
    </row>
    <row r="114" spans="1:9" x14ac:dyDescent="0.25">
      <c r="A114" s="14"/>
      <c r="B114" s="152">
        <v>131108334</v>
      </c>
      <c r="C114" s="150" t="s">
        <v>949</v>
      </c>
      <c r="D114" s="151">
        <v>123109.4</v>
      </c>
      <c r="E114" s="151"/>
      <c r="G114" s="54"/>
      <c r="H114" s="54"/>
      <c r="I114" s="54"/>
    </row>
    <row r="115" spans="1:9" x14ac:dyDescent="0.25">
      <c r="A115" s="14"/>
      <c r="B115" s="149">
        <v>131199951</v>
      </c>
      <c r="C115" s="153" t="s">
        <v>601</v>
      </c>
      <c r="D115" s="151">
        <v>552417</v>
      </c>
      <c r="E115" s="151">
        <v>552417</v>
      </c>
      <c r="G115" s="54"/>
      <c r="H115" s="54"/>
      <c r="I115" s="54"/>
    </row>
    <row r="116" spans="1:9" x14ac:dyDescent="0.25">
      <c r="A116" s="14"/>
      <c r="B116" s="149">
        <v>130801177</v>
      </c>
      <c r="C116" s="153" t="s">
        <v>950</v>
      </c>
      <c r="D116" s="151">
        <v>783164.94</v>
      </c>
      <c r="E116" s="151"/>
      <c r="G116" s="54"/>
      <c r="H116" s="54"/>
      <c r="I116" s="54"/>
    </row>
    <row r="117" spans="1:9" x14ac:dyDescent="0.25">
      <c r="A117" s="14"/>
      <c r="B117" s="149">
        <v>131279732</v>
      </c>
      <c r="C117" s="153" t="s">
        <v>602</v>
      </c>
      <c r="D117" s="151">
        <v>307980</v>
      </c>
      <c r="E117" s="151">
        <v>307980</v>
      </c>
      <c r="G117" s="54"/>
      <c r="H117" s="54"/>
      <c r="I117" s="54"/>
    </row>
    <row r="118" spans="1:9" x14ac:dyDescent="0.25">
      <c r="A118" s="14"/>
      <c r="B118" s="149">
        <v>131096662</v>
      </c>
      <c r="C118" s="153" t="s">
        <v>603</v>
      </c>
      <c r="D118" s="151" t="s">
        <v>948</v>
      </c>
      <c r="E118" s="151">
        <v>509100</v>
      </c>
      <c r="G118" s="54"/>
      <c r="H118" s="54"/>
      <c r="I118" s="54"/>
    </row>
    <row r="119" spans="1:9" x14ac:dyDescent="0.25">
      <c r="A119" s="14"/>
      <c r="B119" s="149">
        <v>130968322</v>
      </c>
      <c r="C119" s="153" t="s">
        <v>604</v>
      </c>
      <c r="D119" s="151">
        <v>5664</v>
      </c>
      <c r="E119" s="151">
        <v>5664</v>
      </c>
      <c r="G119" s="54"/>
      <c r="H119" s="54"/>
      <c r="I119" s="54"/>
    </row>
    <row r="120" spans="1:9" x14ac:dyDescent="0.25">
      <c r="A120" s="14"/>
      <c r="B120" s="149">
        <v>22500207638</v>
      </c>
      <c r="C120" s="153" t="s">
        <v>951</v>
      </c>
      <c r="D120" s="151">
        <v>40000</v>
      </c>
      <c r="E120" s="151"/>
      <c r="G120" s="54"/>
      <c r="H120" s="54"/>
      <c r="I120" s="54"/>
    </row>
    <row r="121" spans="1:9" x14ac:dyDescent="0.25">
      <c r="A121" s="14"/>
      <c r="B121" s="149">
        <v>4024417069</v>
      </c>
      <c r="C121" s="153" t="s">
        <v>952</v>
      </c>
      <c r="D121" s="151">
        <v>8000</v>
      </c>
      <c r="E121" s="151"/>
      <c r="G121" s="54"/>
      <c r="H121" s="54"/>
      <c r="I121" s="54"/>
    </row>
    <row r="122" spans="1:9" x14ac:dyDescent="0.25">
      <c r="A122" s="14"/>
      <c r="B122" s="149">
        <v>22500104587</v>
      </c>
      <c r="C122" s="153" t="s">
        <v>953</v>
      </c>
      <c r="D122" s="151">
        <v>30000</v>
      </c>
      <c r="E122" s="151"/>
      <c r="G122" s="54"/>
      <c r="H122" s="54"/>
      <c r="I122" s="54"/>
    </row>
    <row r="123" spans="1:9" x14ac:dyDescent="0.25">
      <c r="A123" s="14"/>
      <c r="B123" s="149">
        <v>40220164483</v>
      </c>
      <c r="C123" s="153" t="s">
        <v>954</v>
      </c>
      <c r="D123" s="151">
        <v>540048.43000000005</v>
      </c>
      <c r="E123" s="151"/>
      <c r="G123" s="54"/>
      <c r="H123" s="54"/>
      <c r="I123" s="54"/>
    </row>
    <row r="124" spans="1:9" x14ac:dyDescent="0.25">
      <c r="A124" s="14"/>
      <c r="B124" s="149">
        <v>5900211706</v>
      </c>
      <c r="C124" s="153" t="s">
        <v>605</v>
      </c>
      <c r="D124" s="151" t="s">
        <v>948</v>
      </c>
      <c r="E124" s="151">
        <v>12629661.720000001</v>
      </c>
      <c r="G124" s="54"/>
      <c r="H124" s="54"/>
      <c r="I124" s="54"/>
    </row>
    <row r="125" spans="1:9" x14ac:dyDescent="0.25">
      <c r="A125" s="14"/>
      <c r="B125" s="149">
        <v>110023603</v>
      </c>
      <c r="C125" s="150" t="s">
        <v>606</v>
      </c>
      <c r="D125" s="151" t="s">
        <v>948</v>
      </c>
      <c r="E125" s="151">
        <v>594974.14</v>
      </c>
      <c r="G125" s="54"/>
      <c r="H125" s="54"/>
      <c r="I125" s="54"/>
    </row>
    <row r="126" spans="1:9" x14ac:dyDescent="0.25">
      <c r="A126" s="14"/>
      <c r="B126" s="154">
        <v>100663202</v>
      </c>
      <c r="C126" s="150" t="s">
        <v>833</v>
      </c>
      <c r="D126" s="151">
        <v>127440</v>
      </c>
      <c r="E126" s="151">
        <v>127440</v>
      </c>
      <c r="G126" s="54"/>
      <c r="H126" s="54"/>
      <c r="I126" s="54"/>
    </row>
    <row r="127" spans="1:9" x14ac:dyDescent="0.25">
      <c r="A127" s="14"/>
      <c r="B127" s="152">
        <v>3103206722</v>
      </c>
      <c r="C127" s="150" t="s">
        <v>607</v>
      </c>
      <c r="D127" s="151" t="s">
        <v>948</v>
      </c>
      <c r="E127" s="151">
        <v>408626.49</v>
      </c>
      <c r="G127" s="54"/>
      <c r="H127" s="54"/>
      <c r="I127" s="54"/>
    </row>
    <row r="128" spans="1:9" x14ac:dyDescent="0.25">
      <c r="A128" s="14"/>
      <c r="B128" s="152">
        <v>40231532538</v>
      </c>
      <c r="C128" s="150" t="s">
        <v>955</v>
      </c>
      <c r="D128" s="151">
        <v>10000</v>
      </c>
      <c r="E128" s="151"/>
      <c r="G128" s="54"/>
      <c r="H128" s="54"/>
      <c r="I128" s="54"/>
    </row>
    <row r="129" spans="1:9" x14ac:dyDescent="0.25">
      <c r="A129" s="14"/>
      <c r="B129" s="152">
        <v>132174364</v>
      </c>
      <c r="C129" s="150" t="s">
        <v>956</v>
      </c>
      <c r="D129" s="151">
        <v>5432384.8799999999</v>
      </c>
      <c r="E129" s="151"/>
      <c r="G129" s="54"/>
      <c r="H129" s="54"/>
      <c r="I129" s="54"/>
    </row>
    <row r="130" spans="1:9" x14ac:dyDescent="0.25">
      <c r="A130" s="14"/>
      <c r="B130" s="149">
        <v>22301146688</v>
      </c>
      <c r="C130" s="150" t="s">
        <v>608</v>
      </c>
      <c r="D130" s="151">
        <v>684878.59</v>
      </c>
      <c r="E130" s="151">
        <v>684878.59</v>
      </c>
      <c r="G130" s="54"/>
      <c r="H130" s="54"/>
      <c r="I130" s="54"/>
    </row>
    <row r="131" spans="1:9" x14ac:dyDescent="0.25">
      <c r="A131" s="14"/>
      <c r="B131" s="149">
        <v>108862640</v>
      </c>
      <c r="C131" s="150" t="s">
        <v>609</v>
      </c>
      <c r="D131" s="151">
        <v>810000</v>
      </c>
      <c r="E131" s="151">
        <v>810000</v>
      </c>
      <c r="G131" s="54"/>
      <c r="H131" s="54"/>
      <c r="I131" s="54"/>
    </row>
    <row r="132" spans="1:9" x14ac:dyDescent="0.25">
      <c r="A132" s="14"/>
      <c r="B132" s="149">
        <v>101571373</v>
      </c>
      <c r="C132" s="153" t="s">
        <v>610</v>
      </c>
      <c r="D132" s="151"/>
      <c r="E132" s="151">
        <v>99415</v>
      </c>
      <c r="G132" s="54"/>
      <c r="H132" s="54"/>
      <c r="I132" s="54"/>
    </row>
    <row r="133" spans="1:9" x14ac:dyDescent="0.25">
      <c r="A133" s="14"/>
      <c r="B133" s="149">
        <v>130445011</v>
      </c>
      <c r="C133" s="153" t="s">
        <v>611</v>
      </c>
      <c r="D133" s="151">
        <v>450000</v>
      </c>
      <c r="E133" s="151">
        <v>450000</v>
      </c>
      <c r="G133" s="54"/>
      <c r="H133" s="54"/>
      <c r="I133" s="54"/>
    </row>
    <row r="134" spans="1:9" x14ac:dyDescent="0.25">
      <c r="A134" s="14"/>
      <c r="B134" s="149">
        <v>115599607</v>
      </c>
      <c r="C134" s="153" t="s">
        <v>612</v>
      </c>
      <c r="D134" s="151" t="s">
        <v>948</v>
      </c>
      <c r="E134" s="151">
        <v>734398.43</v>
      </c>
      <c r="G134" s="54"/>
      <c r="H134" s="54"/>
      <c r="I134" s="54"/>
    </row>
    <row r="135" spans="1:9" x14ac:dyDescent="0.25">
      <c r="A135" s="14"/>
      <c r="B135" s="149">
        <v>22500667039</v>
      </c>
      <c r="C135" s="150" t="s">
        <v>613</v>
      </c>
      <c r="D135" s="151">
        <v>27000</v>
      </c>
      <c r="E135" s="151">
        <v>27000</v>
      </c>
      <c r="G135" s="54"/>
      <c r="H135" s="54"/>
      <c r="I135" s="54"/>
    </row>
    <row r="136" spans="1:9" x14ac:dyDescent="0.25">
      <c r="A136" s="14"/>
      <c r="B136" s="149">
        <v>131108334</v>
      </c>
      <c r="C136" s="150" t="s">
        <v>967</v>
      </c>
      <c r="D136" s="151">
        <v>146320</v>
      </c>
      <c r="E136" s="151"/>
      <c r="G136" s="54"/>
      <c r="H136" s="54"/>
      <c r="I136" s="54"/>
    </row>
    <row r="137" spans="1:9" x14ac:dyDescent="0.25">
      <c r="A137" s="14"/>
      <c r="B137" s="149">
        <v>132007982</v>
      </c>
      <c r="C137" s="153" t="s">
        <v>614</v>
      </c>
      <c r="D137" s="151">
        <v>61295.43</v>
      </c>
      <c r="E137" s="151">
        <v>61295.43</v>
      </c>
      <c r="G137" s="54"/>
      <c r="H137" s="54"/>
      <c r="I137" s="54"/>
    </row>
    <row r="138" spans="1:9" x14ac:dyDescent="0.25">
      <c r="A138" s="14"/>
      <c r="B138" s="149">
        <v>101893931</v>
      </c>
      <c r="C138" s="153" t="s">
        <v>957</v>
      </c>
      <c r="D138" s="151">
        <v>233373.91</v>
      </c>
      <c r="E138" s="151"/>
      <c r="G138" s="54"/>
      <c r="H138" s="54"/>
      <c r="I138" s="54"/>
    </row>
    <row r="139" spans="1:9" x14ac:dyDescent="0.25">
      <c r="A139" s="14"/>
      <c r="B139" s="149">
        <v>10218818.199999999</v>
      </c>
      <c r="C139" s="153" t="s">
        <v>958</v>
      </c>
      <c r="D139" s="151">
        <v>10000</v>
      </c>
      <c r="E139" s="151"/>
      <c r="G139" s="54"/>
      <c r="H139" s="54"/>
      <c r="I139" s="54"/>
    </row>
    <row r="140" spans="1:9" x14ac:dyDescent="0.25">
      <c r="A140" s="14"/>
      <c r="B140" s="149">
        <v>131894828</v>
      </c>
      <c r="C140" s="153" t="s">
        <v>959</v>
      </c>
      <c r="D140" s="151">
        <v>20000</v>
      </c>
      <c r="E140" s="151"/>
      <c r="G140" s="54"/>
      <c r="H140" s="54"/>
      <c r="I140" s="54"/>
    </row>
    <row r="141" spans="1:9" x14ac:dyDescent="0.25">
      <c r="A141" s="14"/>
      <c r="B141" s="149">
        <v>101171111</v>
      </c>
      <c r="C141" s="153" t="s">
        <v>960</v>
      </c>
      <c r="D141" s="151">
        <v>4700000</v>
      </c>
      <c r="E141" s="151"/>
      <c r="G141" s="54"/>
      <c r="H141" s="54"/>
      <c r="I141" s="54"/>
    </row>
    <row r="142" spans="1:9" x14ac:dyDescent="0.25">
      <c r="A142" s="14"/>
      <c r="B142" s="149">
        <v>4250000339</v>
      </c>
      <c r="C142" s="153" t="s">
        <v>961</v>
      </c>
      <c r="D142" s="151">
        <v>583451</v>
      </c>
      <c r="E142" s="151"/>
      <c r="G142" s="54"/>
      <c r="H142" s="54"/>
      <c r="I142" s="54"/>
    </row>
    <row r="143" spans="1:9" x14ac:dyDescent="0.25">
      <c r="A143" s="14"/>
      <c r="B143" s="149">
        <v>101170204</v>
      </c>
      <c r="C143" s="153" t="s">
        <v>962</v>
      </c>
      <c r="D143" s="151">
        <v>366980</v>
      </c>
      <c r="E143" s="151"/>
      <c r="G143" s="54"/>
      <c r="H143" s="54"/>
      <c r="I143" s="54"/>
    </row>
    <row r="144" spans="1:9" x14ac:dyDescent="0.25">
      <c r="A144" s="14"/>
      <c r="B144" s="149">
        <v>110029303</v>
      </c>
      <c r="C144" s="150" t="s">
        <v>615</v>
      </c>
      <c r="D144" s="151">
        <v>269040</v>
      </c>
      <c r="E144" s="151">
        <v>269040</v>
      </c>
      <c r="G144" s="54"/>
      <c r="H144" s="54"/>
      <c r="I144" s="54"/>
    </row>
    <row r="145" spans="1:9" x14ac:dyDescent="0.25">
      <c r="A145" s="14"/>
      <c r="B145" s="149">
        <v>130368929</v>
      </c>
      <c r="C145" s="153" t="s">
        <v>616</v>
      </c>
      <c r="D145" s="151">
        <v>757560</v>
      </c>
      <c r="E145" s="151">
        <v>757560</v>
      </c>
      <c r="G145" s="54"/>
      <c r="H145" s="54"/>
      <c r="I145" s="54"/>
    </row>
    <row r="146" spans="1:9" x14ac:dyDescent="0.25">
      <c r="A146" s="14"/>
      <c r="B146" s="149">
        <v>104901269</v>
      </c>
      <c r="C146" s="153" t="s">
        <v>963</v>
      </c>
      <c r="D146" s="151">
        <v>194700</v>
      </c>
      <c r="E146" s="151"/>
      <c r="G146" s="54"/>
      <c r="H146" s="54"/>
      <c r="I146" s="54"/>
    </row>
    <row r="147" spans="1:9" x14ac:dyDescent="0.25">
      <c r="A147" s="14"/>
      <c r="B147" s="149"/>
      <c r="C147" s="153" t="s">
        <v>964</v>
      </c>
      <c r="D147" s="151">
        <v>2500</v>
      </c>
      <c r="E147" s="151"/>
      <c r="G147" s="54"/>
      <c r="H147" s="54"/>
      <c r="I147" s="54"/>
    </row>
    <row r="148" spans="1:9" x14ac:dyDescent="0.25">
      <c r="A148" s="14"/>
      <c r="B148" s="149">
        <v>107381063</v>
      </c>
      <c r="C148" s="150" t="s">
        <v>617</v>
      </c>
      <c r="D148" s="151">
        <v>91000</v>
      </c>
      <c r="E148" s="151">
        <v>91000</v>
      </c>
      <c r="G148" s="54"/>
      <c r="H148" s="54"/>
      <c r="I148" s="54"/>
    </row>
    <row r="149" spans="1:9" x14ac:dyDescent="0.25">
      <c r="A149" s="14"/>
      <c r="B149" s="149">
        <v>22500646785</v>
      </c>
      <c r="C149" s="150" t="s">
        <v>618</v>
      </c>
      <c r="D149" s="151">
        <v>64400</v>
      </c>
      <c r="E149" s="151">
        <v>64400</v>
      </c>
      <c r="G149" s="54"/>
      <c r="H149" s="54"/>
      <c r="I149" s="54"/>
    </row>
    <row r="150" spans="1:9" x14ac:dyDescent="0.25">
      <c r="A150" s="14"/>
      <c r="B150" s="149">
        <v>131672762</v>
      </c>
      <c r="C150" s="153" t="s">
        <v>619</v>
      </c>
      <c r="D150" s="151">
        <v>508128.42</v>
      </c>
      <c r="E150" s="151">
        <v>508128.42</v>
      </c>
      <c r="G150" s="54"/>
      <c r="H150" s="54"/>
      <c r="I150" s="54"/>
    </row>
    <row r="151" spans="1:9" x14ac:dyDescent="0.25">
      <c r="A151" s="14"/>
      <c r="B151" s="149">
        <v>130212473</v>
      </c>
      <c r="C151" s="150" t="s">
        <v>620</v>
      </c>
      <c r="D151" s="151">
        <v>4478644</v>
      </c>
      <c r="E151" s="151">
        <v>4478644</v>
      </c>
      <c r="G151" s="54"/>
      <c r="H151" s="54"/>
      <c r="I151" s="54"/>
    </row>
    <row r="152" spans="1:9" x14ac:dyDescent="0.25">
      <c r="A152" s="14"/>
      <c r="B152" s="149">
        <v>131333842</v>
      </c>
      <c r="C152" s="150" t="s">
        <v>968</v>
      </c>
      <c r="D152" s="151">
        <v>216963.4</v>
      </c>
      <c r="E152" s="151"/>
      <c r="G152" s="54"/>
      <c r="H152" s="54"/>
      <c r="I152" s="54"/>
    </row>
    <row r="153" spans="1:9" x14ac:dyDescent="0.25">
      <c r="A153" s="14"/>
      <c r="B153" s="149">
        <v>1300014154</v>
      </c>
      <c r="C153" s="153" t="s">
        <v>621</v>
      </c>
      <c r="D153" s="151">
        <v>114800</v>
      </c>
      <c r="E153" s="151">
        <v>114800</v>
      </c>
      <c r="G153" s="54"/>
      <c r="H153" s="54"/>
      <c r="I153" s="54"/>
    </row>
    <row r="154" spans="1:9" x14ac:dyDescent="0.25">
      <c r="A154" s="14"/>
      <c r="B154" s="152">
        <v>130620393</v>
      </c>
      <c r="C154" s="150" t="s">
        <v>834</v>
      </c>
      <c r="D154" s="151">
        <v>771790.8</v>
      </c>
      <c r="E154" s="151">
        <v>872256</v>
      </c>
      <c r="G154" s="54"/>
      <c r="H154" s="54"/>
      <c r="I154" s="54"/>
    </row>
    <row r="155" spans="1:9" x14ac:dyDescent="0.25">
      <c r="A155" s="14"/>
      <c r="B155" s="149">
        <v>101853982</v>
      </c>
      <c r="C155" s="150" t="s">
        <v>622</v>
      </c>
      <c r="D155" s="151">
        <v>1320405.25</v>
      </c>
      <c r="E155" s="151">
        <v>1320405.25</v>
      </c>
      <c r="G155" s="54"/>
      <c r="H155" s="54"/>
      <c r="I155" s="54"/>
    </row>
    <row r="156" spans="1:9" x14ac:dyDescent="0.25">
      <c r="A156" s="14"/>
      <c r="B156" s="149">
        <v>101062983</v>
      </c>
      <c r="C156" s="153" t="s">
        <v>623</v>
      </c>
      <c r="D156" s="151">
        <v>503593.07</v>
      </c>
      <c r="E156" s="151">
        <v>503593.07</v>
      </c>
      <c r="G156" s="54"/>
      <c r="H156" s="54"/>
      <c r="I156" s="54"/>
    </row>
    <row r="157" spans="1:9" x14ac:dyDescent="0.25">
      <c r="A157" s="14"/>
      <c r="B157" s="149">
        <v>131065627</v>
      </c>
      <c r="C157" s="153" t="s">
        <v>624</v>
      </c>
      <c r="D157" s="151">
        <v>479080.05</v>
      </c>
      <c r="E157" s="151">
        <v>958160.1</v>
      </c>
      <c r="G157" s="54"/>
      <c r="H157" s="54"/>
      <c r="I157" s="54"/>
    </row>
    <row r="158" spans="1:9" x14ac:dyDescent="0.25">
      <c r="A158" s="14"/>
      <c r="B158" s="149">
        <v>7900144021</v>
      </c>
      <c r="C158" s="150" t="s">
        <v>625</v>
      </c>
      <c r="D158" s="151">
        <v>83000</v>
      </c>
      <c r="E158" s="151">
        <v>83000</v>
      </c>
      <c r="G158" s="54"/>
      <c r="H158" s="54"/>
      <c r="I158" s="54"/>
    </row>
    <row r="159" spans="1:9" x14ac:dyDescent="0.25">
      <c r="A159" s="14"/>
      <c r="B159" s="149">
        <v>131159494</v>
      </c>
      <c r="C159" s="153" t="s">
        <v>626</v>
      </c>
      <c r="D159" s="151">
        <v>649084.96</v>
      </c>
      <c r="E159" s="151">
        <v>649084.96</v>
      </c>
      <c r="G159" s="54"/>
      <c r="H159" s="54"/>
      <c r="I159" s="54"/>
    </row>
    <row r="160" spans="1:9" x14ac:dyDescent="0.25">
      <c r="A160" s="14"/>
      <c r="B160" s="149">
        <v>130330532</v>
      </c>
      <c r="C160" s="150" t="s">
        <v>627</v>
      </c>
      <c r="D160" s="151">
        <v>147017.72</v>
      </c>
      <c r="E160" s="151">
        <v>147017.72</v>
      </c>
      <c r="G160" s="54"/>
      <c r="H160" s="54"/>
      <c r="I160" s="54"/>
    </row>
    <row r="161" spans="1:11" x14ac:dyDescent="0.25">
      <c r="A161" s="14"/>
      <c r="B161" s="149">
        <v>22300793688</v>
      </c>
      <c r="C161" s="150" t="s">
        <v>965</v>
      </c>
      <c r="D161" s="151">
        <v>5000</v>
      </c>
      <c r="E161" s="151"/>
      <c r="G161" s="54"/>
      <c r="H161" s="54"/>
      <c r="I161" s="54"/>
    </row>
    <row r="162" spans="1:11" x14ac:dyDescent="0.25">
      <c r="A162" s="14"/>
      <c r="B162" s="149">
        <v>131333745</v>
      </c>
      <c r="C162" s="150" t="s">
        <v>628</v>
      </c>
      <c r="D162" s="151"/>
      <c r="E162" s="151">
        <v>82718</v>
      </c>
      <c r="G162" s="54"/>
      <c r="H162" s="54"/>
      <c r="I162" s="54"/>
    </row>
    <row r="163" spans="1:11" ht="15.75" thickBot="1" x14ac:dyDescent="0.3">
      <c r="A163" s="14"/>
      <c r="B163" s="152"/>
      <c r="C163" s="169" t="s">
        <v>835</v>
      </c>
      <c r="D163" s="170">
        <v>66077858.390000001</v>
      </c>
      <c r="E163" s="170">
        <v>59319845.57</v>
      </c>
      <c r="G163" s="54"/>
      <c r="H163" s="54"/>
      <c r="I163" s="54"/>
    </row>
    <row r="164" spans="1:11" ht="15.75" thickTop="1" x14ac:dyDescent="0.25">
      <c r="A164" s="14"/>
      <c r="B164" s="68"/>
      <c r="C164" s="68"/>
      <c r="D164" s="54"/>
      <c r="E164" s="54"/>
      <c r="G164" s="54"/>
      <c r="H164" s="54"/>
      <c r="I164" s="54"/>
    </row>
    <row r="165" spans="1:11" x14ac:dyDescent="0.25">
      <c r="A165" s="14"/>
      <c r="B165" s="83" t="s">
        <v>799</v>
      </c>
      <c r="C165" s="149"/>
      <c r="D165" s="150"/>
      <c r="E165" s="151"/>
      <c r="G165" s="54"/>
      <c r="H165" s="62"/>
      <c r="I165" s="54"/>
    </row>
    <row r="166" spans="1:11" x14ac:dyDescent="0.25">
      <c r="A166" s="14"/>
      <c r="B166" s="68" t="s">
        <v>876</v>
      </c>
      <c r="C166" s="149"/>
      <c r="D166" s="150"/>
      <c r="E166" s="151"/>
      <c r="G166" s="54"/>
      <c r="H166" s="54"/>
      <c r="I166" s="54"/>
    </row>
    <row r="167" spans="1:11" x14ac:dyDescent="0.25">
      <c r="A167" s="14"/>
      <c r="B167" s="68"/>
      <c r="C167" s="152"/>
      <c r="D167" s="155"/>
      <c r="E167" s="156"/>
      <c r="G167" s="54"/>
      <c r="H167" s="54"/>
      <c r="I167" s="54"/>
    </row>
    <row r="168" spans="1:11" x14ac:dyDescent="0.25">
      <c r="A168" s="14"/>
      <c r="B168" s="141" t="s">
        <v>128</v>
      </c>
      <c r="C168" s="141"/>
      <c r="D168" s="54"/>
      <c r="E168" s="113">
        <v>2021</v>
      </c>
      <c r="F168" s="128">
        <v>2020</v>
      </c>
      <c r="G168" s="113"/>
      <c r="H168" s="54"/>
      <c r="I168" s="54"/>
    </row>
    <row r="169" spans="1:11" x14ac:dyDescent="0.25">
      <c r="A169" s="14"/>
      <c r="B169" s="130" t="s">
        <v>987</v>
      </c>
      <c r="C169" s="130"/>
      <c r="D169" s="130"/>
      <c r="E169" s="144">
        <v>152238373.63999999</v>
      </c>
      <c r="F169" s="144">
        <v>150177299.24000001</v>
      </c>
      <c r="G169" s="92"/>
      <c r="H169" s="54"/>
      <c r="I169" s="54"/>
    </row>
    <row r="170" spans="1:11" x14ac:dyDescent="0.25">
      <c r="A170" s="14"/>
      <c r="B170" s="54" t="s">
        <v>823</v>
      </c>
      <c r="C170" s="54"/>
      <c r="D170" s="107"/>
      <c r="E170" s="144">
        <v>36156.730000000003</v>
      </c>
      <c r="F170" s="144">
        <v>91879.88</v>
      </c>
      <c r="G170" s="114"/>
      <c r="H170" s="54"/>
      <c r="I170" s="54"/>
    </row>
    <row r="171" spans="1:11" x14ac:dyDescent="0.25">
      <c r="A171" s="14"/>
      <c r="B171" s="68" t="s">
        <v>824</v>
      </c>
      <c r="C171" s="68"/>
      <c r="D171" s="54"/>
      <c r="E171" s="204">
        <v>3615.67</v>
      </c>
      <c r="F171" s="204">
        <v>2684.78</v>
      </c>
      <c r="G171" s="54"/>
      <c r="H171" s="54"/>
      <c r="I171" s="54"/>
    </row>
    <row r="172" spans="1:11" x14ac:dyDescent="0.25">
      <c r="A172" s="14"/>
      <c r="B172" s="68"/>
      <c r="C172" s="68"/>
      <c r="D172" s="54"/>
      <c r="E172" s="133">
        <f>SUM(E169:E171)</f>
        <v>152278146.03999996</v>
      </c>
      <c r="F172" s="133">
        <f>SUM(F169:F171)</f>
        <v>150271863.90000001</v>
      </c>
      <c r="G172" s="54"/>
      <c r="H172" s="54"/>
      <c r="I172" s="54"/>
    </row>
    <row r="173" spans="1:11" x14ac:dyDescent="0.25">
      <c r="A173" s="14"/>
      <c r="B173" s="68"/>
      <c r="C173" s="68"/>
      <c r="D173" s="54"/>
      <c r="E173" s="62"/>
      <c r="G173" s="54"/>
      <c r="H173" s="54"/>
      <c r="I173" s="54"/>
    </row>
    <row r="174" spans="1:11" x14ac:dyDescent="0.25">
      <c r="A174" s="14"/>
      <c r="B174" s="83" t="s">
        <v>629</v>
      </c>
      <c r="C174" s="83"/>
      <c r="D174" s="54"/>
      <c r="E174" s="54"/>
      <c r="G174" s="54"/>
      <c r="H174" s="54"/>
      <c r="I174" s="54"/>
    </row>
    <row r="175" spans="1:11" x14ac:dyDescent="0.25">
      <c r="A175" s="14"/>
      <c r="B175" s="68" t="s">
        <v>877</v>
      </c>
      <c r="C175" s="68"/>
      <c r="D175" s="68"/>
      <c r="E175" s="68"/>
      <c r="F175" s="68"/>
      <c r="G175" s="68"/>
      <c r="H175" s="68"/>
      <c r="I175" s="68"/>
    </row>
    <row r="176" spans="1:11" ht="91.5" customHeight="1" x14ac:dyDescent="0.25">
      <c r="A176" s="14"/>
      <c r="B176" s="209" t="s">
        <v>988</v>
      </c>
      <c r="C176" s="209"/>
      <c r="D176" s="209"/>
      <c r="E176" s="209"/>
      <c r="F176" s="209"/>
      <c r="G176" s="209"/>
      <c r="H176" s="209"/>
      <c r="I176" s="94"/>
      <c r="K176" s="49" t="s">
        <v>819</v>
      </c>
    </row>
    <row r="177" spans="1:9" ht="11.25" customHeight="1" x14ac:dyDescent="0.25">
      <c r="A177" s="14"/>
      <c r="B177" s="95"/>
      <c r="C177" s="95"/>
      <c r="D177" s="95"/>
      <c r="E177" s="95"/>
      <c r="F177" s="95"/>
      <c r="G177" s="95"/>
      <c r="H177" s="95"/>
      <c r="I177" s="94"/>
    </row>
    <row r="178" spans="1:9" ht="9" customHeight="1" x14ac:dyDescent="0.25">
      <c r="A178" s="14"/>
      <c r="B178" s="95"/>
      <c r="C178" s="95"/>
      <c r="D178" s="95"/>
      <c r="E178" s="95"/>
      <c r="F178" s="95"/>
      <c r="G178" s="95"/>
      <c r="H178" s="95"/>
      <c r="I178" s="94"/>
    </row>
    <row r="179" spans="1:9" x14ac:dyDescent="0.25">
      <c r="A179" s="14"/>
      <c r="B179" s="130" t="s">
        <v>128</v>
      </c>
      <c r="C179" s="130"/>
      <c r="D179" s="54"/>
      <c r="E179" s="131">
        <v>2021</v>
      </c>
      <c r="F179" s="128">
        <v>2020</v>
      </c>
      <c r="G179" s="55"/>
      <c r="H179" s="54"/>
      <c r="I179" s="54"/>
    </row>
    <row r="180" spans="1:9" x14ac:dyDescent="0.25">
      <c r="A180" s="14"/>
      <c r="B180" s="130"/>
      <c r="C180" s="130"/>
      <c r="D180" s="54"/>
      <c r="E180" s="131"/>
      <c r="G180" s="55"/>
      <c r="H180" s="54"/>
      <c r="I180" s="54"/>
    </row>
    <row r="181" spans="1:9" ht="15.75" thickBot="1" x14ac:dyDescent="0.3">
      <c r="A181" s="14"/>
      <c r="B181" s="130" t="s">
        <v>466</v>
      </c>
      <c r="C181" s="130"/>
      <c r="D181" s="130"/>
      <c r="E181" s="92"/>
      <c r="F181" s="182">
        <v>1280000000</v>
      </c>
      <c r="G181" s="92"/>
      <c r="H181" s="54"/>
      <c r="I181" s="54"/>
    </row>
    <row r="182" spans="1:9" ht="15.75" thickBot="1" x14ac:dyDescent="0.3">
      <c r="A182" s="14"/>
      <c r="B182" s="54"/>
      <c r="C182" s="54"/>
      <c r="D182" s="107" t="s">
        <v>139</v>
      </c>
      <c r="E182" s="93">
        <f>SUM(E181)</f>
        <v>0</v>
      </c>
      <c r="F182" s="183">
        <f>SUM(F181)</f>
        <v>1280000000</v>
      </c>
      <c r="G182" s="114"/>
      <c r="H182" s="54"/>
      <c r="I182" s="54"/>
    </row>
    <row r="183" spans="1:9" ht="15.75" thickTop="1" x14ac:dyDescent="0.25">
      <c r="A183" s="14"/>
      <c r="B183" s="54"/>
      <c r="C183" s="54"/>
      <c r="D183" s="54"/>
      <c r="E183" s="54"/>
      <c r="F183" s="91"/>
      <c r="G183" s="91"/>
      <c r="H183" s="114"/>
      <c r="I183" s="54"/>
    </row>
    <row r="184" spans="1:9" x14ac:dyDescent="0.25">
      <c r="A184" s="14"/>
      <c r="B184" s="68"/>
      <c r="C184" s="68"/>
      <c r="D184" s="54"/>
      <c r="E184" s="54"/>
      <c r="G184" s="54"/>
      <c r="H184" s="54"/>
      <c r="I184" s="54"/>
    </row>
    <row r="185" spans="1:9" x14ac:dyDescent="0.25">
      <c r="A185" s="14"/>
      <c r="B185" s="83" t="s">
        <v>467</v>
      </c>
      <c r="C185" s="83"/>
      <c r="D185" s="54"/>
      <c r="E185" s="54"/>
      <c r="G185" s="54"/>
      <c r="H185" s="54"/>
      <c r="I185" s="54"/>
    </row>
    <row r="186" spans="1:9" x14ac:dyDescent="0.25">
      <c r="A186" s="14"/>
      <c r="B186" s="83"/>
      <c r="C186" s="83"/>
      <c r="D186" s="54"/>
      <c r="E186" s="54"/>
      <c r="G186" s="54"/>
      <c r="H186" s="54"/>
      <c r="I186" s="54"/>
    </row>
    <row r="187" spans="1:9" x14ac:dyDescent="0.25">
      <c r="A187" s="14"/>
      <c r="B187" s="83" t="s">
        <v>630</v>
      </c>
      <c r="C187" s="83"/>
      <c r="D187" s="54"/>
      <c r="E187" s="54"/>
      <c r="G187" s="54"/>
      <c r="H187" s="54"/>
      <c r="I187" s="54"/>
    </row>
    <row r="188" spans="1:9" x14ac:dyDescent="0.25">
      <c r="A188" s="14"/>
      <c r="B188" s="68" t="s">
        <v>910</v>
      </c>
      <c r="C188" s="68"/>
      <c r="D188" s="54"/>
      <c r="E188" s="54"/>
      <c r="G188" s="54"/>
      <c r="H188" s="54"/>
      <c r="I188" s="54"/>
    </row>
    <row r="189" spans="1:9" x14ac:dyDescent="0.25">
      <c r="A189" s="14"/>
      <c r="B189" s="130" t="s">
        <v>128</v>
      </c>
      <c r="C189" s="142"/>
      <c r="D189" s="128">
        <v>2021</v>
      </c>
      <c r="E189" s="128">
        <v>2020</v>
      </c>
      <c r="G189" s="54"/>
      <c r="H189" s="55"/>
      <c r="I189" s="54"/>
    </row>
    <row r="190" spans="1:9" x14ac:dyDescent="0.25">
      <c r="A190" s="14"/>
      <c r="B190" s="96" t="s">
        <v>581</v>
      </c>
      <c r="C190" s="61" t="s">
        <v>582</v>
      </c>
      <c r="D190" s="97" t="s">
        <v>578</v>
      </c>
      <c r="E190" s="97" t="s">
        <v>578</v>
      </c>
      <c r="F190" s="97"/>
      <c r="G190" s="54"/>
      <c r="H190" s="55"/>
      <c r="I190" s="54"/>
    </row>
    <row r="191" spans="1:9" x14ac:dyDescent="0.25">
      <c r="A191" s="14"/>
      <c r="B191" s="160">
        <v>4900784614</v>
      </c>
      <c r="C191" s="161" t="s">
        <v>631</v>
      </c>
      <c r="D191" s="162">
        <v>1895028.35</v>
      </c>
      <c r="E191" s="162">
        <v>1895028.35</v>
      </c>
      <c r="F191" s="143"/>
      <c r="G191" s="54"/>
      <c r="H191" s="55"/>
      <c r="I191" s="54"/>
    </row>
    <row r="192" spans="1:9" x14ac:dyDescent="0.25">
      <c r="A192" s="14"/>
      <c r="B192" s="160">
        <v>110434594</v>
      </c>
      <c r="C192" s="161" t="s">
        <v>632</v>
      </c>
      <c r="D192" s="162">
        <v>58736.73</v>
      </c>
      <c r="E192" s="162">
        <v>58736.73</v>
      </c>
      <c r="F192" s="143"/>
      <c r="G192" s="54"/>
      <c r="H192" s="55"/>
      <c r="I192" s="54"/>
    </row>
    <row r="193" spans="1:9" x14ac:dyDescent="0.25">
      <c r="A193" s="14"/>
      <c r="B193" s="163" t="s">
        <v>895</v>
      </c>
      <c r="C193" s="161" t="s">
        <v>896</v>
      </c>
      <c r="D193" s="162">
        <v>557208.23</v>
      </c>
      <c r="E193" s="162">
        <v>452825</v>
      </c>
      <c r="F193" s="143"/>
      <c r="G193" s="54"/>
      <c r="H193" s="55"/>
      <c r="I193" s="54"/>
    </row>
    <row r="194" spans="1:9" x14ac:dyDescent="0.25">
      <c r="A194" s="14"/>
      <c r="B194" s="163">
        <v>115564718</v>
      </c>
      <c r="C194" s="161" t="s">
        <v>897</v>
      </c>
      <c r="D194" s="162">
        <v>2532489.85</v>
      </c>
      <c r="E194" s="162"/>
      <c r="F194" s="143"/>
      <c r="G194" s="54"/>
      <c r="H194" s="55"/>
      <c r="I194" s="54"/>
    </row>
    <row r="195" spans="1:9" x14ac:dyDescent="0.25">
      <c r="A195" s="14"/>
      <c r="B195" s="160">
        <v>105250393</v>
      </c>
      <c r="C195" s="161" t="s">
        <v>836</v>
      </c>
      <c r="D195" s="162">
        <v>1512963.76</v>
      </c>
      <c r="E195" s="162">
        <v>1184147.69</v>
      </c>
      <c r="F195" s="143"/>
      <c r="G195" s="54"/>
      <c r="H195" s="55"/>
      <c r="I195" s="54"/>
    </row>
    <row r="196" spans="1:9" x14ac:dyDescent="0.25">
      <c r="A196" s="14"/>
      <c r="B196" s="164">
        <v>101018941</v>
      </c>
      <c r="C196" s="165" t="s">
        <v>837</v>
      </c>
      <c r="D196" s="162">
        <v>28388113.829999998</v>
      </c>
      <c r="E196" s="162">
        <v>9243000</v>
      </c>
      <c r="F196" s="143"/>
      <c r="G196" s="54"/>
      <c r="H196" s="55"/>
      <c r="I196" s="54"/>
    </row>
    <row r="197" spans="1:9" x14ac:dyDescent="0.25">
      <c r="A197" s="14"/>
      <c r="B197" s="163">
        <v>22300056508</v>
      </c>
      <c r="C197" s="161" t="s">
        <v>633</v>
      </c>
      <c r="D197" s="162">
        <v>508048.02</v>
      </c>
      <c r="E197" s="162">
        <v>508048.02</v>
      </c>
      <c r="F197" s="143"/>
      <c r="G197" s="54"/>
      <c r="H197" s="55"/>
      <c r="I197" s="54"/>
    </row>
    <row r="198" spans="1:9" x14ac:dyDescent="0.25">
      <c r="A198" s="14"/>
      <c r="B198" s="160">
        <v>9000236688</v>
      </c>
      <c r="C198" s="161" t="s">
        <v>634</v>
      </c>
      <c r="D198" s="162">
        <v>265619.03999999998</v>
      </c>
      <c r="E198" s="162">
        <v>265619.03999999998</v>
      </c>
      <c r="F198" s="143"/>
      <c r="G198" s="54"/>
      <c r="H198" s="55"/>
      <c r="I198" s="54"/>
    </row>
    <row r="199" spans="1:9" x14ac:dyDescent="0.25">
      <c r="A199" s="14"/>
      <c r="B199" s="160">
        <v>22500036318</v>
      </c>
      <c r="C199" s="161" t="s">
        <v>898</v>
      </c>
      <c r="D199" s="162">
        <v>1770954.41</v>
      </c>
      <c r="E199" s="162"/>
      <c r="F199" s="143"/>
      <c r="G199" s="54"/>
      <c r="H199" s="55"/>
      <c r="I199" s="54"/>
    </row>
    <row r="200" spans="1:9" x14ac:dyDescent="0.25">
      <c r="A200" s="14"/>
      <c r="B200" s="160">
        <v>124023114</v>
      </c>
      <c r="C200" s="161" t="s">
        <v>635</v>
      </c>
      <c r="D200" s="162">
        <v>145818.09</v>
      </c>
      <c r="E200" s="162">
        <v>145818.09</v>
      </c>
      <c r="F200" s="143"/>
      <c r="G200" s="54"/>
      <c r="H200" s="55"/>
      <c r="I200" s="54"/>
    </row>
    <row r="201" spans="1:9" x14ac:dyDescent="0.25">
      <c r="A201" s="14"/>
      <c r="B201" s="160">
        <v>130795101</v>
      </c>
      <c r="C201" s="161" t="s">
        <v>636</v>
      </c>
      <c r="D201" s="162">
        <v>2080516.76</v>
      </c>
      <c r="E201" s="162">
        <v>2080516.76</v>
      </c>
      <c r="F201" s="143"/>
      <c r="G201" s="54"/>
      <c r="H201" s="55"/>
      <c r="I201" s="54"/>
    </row>
    <row r="202" spans="1:9" x14ac:dyDescent="0.25">
      <c r="A202" s="14"/>
      <c r="B202" s="160">
        <v>101833361</v>
      </c>
      <c r="C202" s="161" t="s">
        <v>637</v>
      </c>
      <c r="D202" s="162">
        <v>157876.25</v>
      </c>
      <c r="E202" s="162">
        <v>157876.25</v>
      </c>
      <c r="F202" s="143"/>
      <c r="G202" s="54"/>
      <c r="H202" s="55"/>
      <c r="I202" s="54"/>
    </row>
    <row r="203" spans="1:9" x14ac:dyDescent="0.25">
      <c r="A203" s="14"/>
      <c r="B203" s="160">
        <v>131639526</v>
      </c>
      <c r="C203" s="161" t="s">
        <v>926</v>
      </c>
      <c r="D203" s="162">
        <v>1486379.13</v>
      </c>
      <c r="E203" s="162"/>
      <c r="F203" s="143"/>
      <c r="G203" s="54"/>
      <c r="H203" s="55"/>
      <c r="I203" s="54"/>
    </row>
    <row r="204" spans="1:9" x14ac:dyDescent="0.25">
      <c r="A204" s="14"/>
      <c r="B204" s="166">
        <v>101892439</v>
      </c>
      <c r="C204" s="167" t="s">
        <v>838</v>
      </c>
      <c r="D204" s="162">
        <v>236111.99</v>
      </c>
      <c r="E204" s="162">
        <v>236111.99</v>
      </c>
      <c r="F204" s="143"/>
      <c r="G204" s="54"/>
      <c r="H204" s="55"/>
      <c r="I204" s="54"/>
    </row>
    <row r="205" spans="1:9" x14ac:dyDescent="0.25">
      <c r="A205" s="14"/>
      <c r="B205" s="160">
        <v>22500027358</v>
      </c>
      <c r="C205" s="161" t="s">
        <v>590</v>
      </c>
      <c r="D205" s="162">
        <v>2585732.64</v>
      </c>
      <c r="E205" s="162">
        <v>1250505.45</v>
      </c>
      <c r="F205" s="143"/>
      <c r="G205" s="54"/>
      <c r="H205" s="55"/>
      <c r="I205" s="54"/>
    </row>
    <row r="206" spans="1:9" x14ac:dyDescent="0.25">
      <c r="A206" s="14"/>
      <c r="B206" s="163">
        <v>130571872</v>
      </c>
      <c r="C206" s="161" t="s">
        <v>638</v>
      </c>
      <c r="D206" s="162">
        <v>284675</v>
      </c>
      <c r="E206" s="162">
        <v>284675</v>
      </c>
      <c r="F206" s="143"/>
      <c r="G206" s="54"/>
      <c r="H206" s="55"/>
      <c r="I206" s="54"/>
    </row>
    <row r="207" spans="1:9" x14ac:dyDescent="0.25">
      <c r="A207" s="14"/>
      <c r="B207" s="163">
        <v>131844146</v>
      </c>
      <c r="C207" s="161" t="s">
        <v>899</v>
      </c>
      <c r="D207" s="162">
        <v>1822392</v>
      </c>
      <c r="E207" s="162"/>
      <c r="F207" s="143"/>
      <c r="G207" s="54"/>
      <c r="H207" s="55"/>
      <c r="I207" s="54"/>
    </row>
    <row r="208" spans="1:9" x14ac:dyDescent="0.25">
      <c r="A208" s="14"/>
      <c r="B208" s="160">
        <v>131055249</v>
      </c>
      <c r="C208" s="161" t="s">
        <v>639</v>
      </c>
      <c r="D208" s="162">
        <v>1501990.82</v>
      </c>
      <c r="E208" s="162">
        <v>809223.95</v>
      </c>
      <c r="F208" s="143"/>
      <c r="G208" s="54"/>
      <c r="H208" s="55"/>
      <c r="I208" s="54"/>
    </row>
    <row r="209" spans="1:9" x14ac:dyDescent="0.25">
      <c r="A209" s="14"/>
      <c r="B209" s="163">
        <v>131236499</v>
      </c>
      <c r="C209" s="161" t="s">
        <v>640</v>
      </c>
      <c r="D209" s="162">
        <v>392051.38</v>
      </c>
      <c r="E209" s="162">
        <v>392051.38</v>
      </c>
      <c r="F209" s="143"/>
      <c r="G209" s="54"/>
      <c r="H209" s="55"/>
      <c r="I209" s="54"/>
    </row>
    <row r="210" spans="1:9" x14ac:dyDescent="0.25">
      <c r="A210" s="14"/>
      <c r="B210" s="163" t="s">
        <v>900</v>
      </c>
      <c r="C210" s="161" t="s">
        <v>901</v>
      </c>
      <c r="D210" s="162">
        <v>12300000</v>
      </c>
      <c r="E210" s="162"/>
      <c r="F210" s="143"/>
      <c r="G210" s="54"/>
      <c r="H210" s="55"/>
      <c r="I210" s="54"/>
    </row>
    <row r="211" spans="1:9" x14ac:dyDescent="0.25">
      <c r="A211" s="14"/>
      <c r="B211" s="160">
        <v>131980392</v>
      </c>
      <c r="C211" s="161" t="s">
        <v>839</v>
      </c>
      <c r="D211" s="162" t="s">
        <v>948</v>
      </c>
      <c r="E211" s="162">
        <v>594435.24</v>
      </c>
      <c r="F211" s="143"/>
      <c r="G211" s="54"/>
      <c r="H211" s="55"/>
      <c r="I211" s="54"/>
    </row>
    <row r="212" spans="1:9" x14ac:dyDescent="0.25">
      <c r="A212" s="14"/>
      <c r="B212" s="160">
        <v>100712389</v>
      </c>
      <c r="C212" s="161" t="s">
        <v>641</v>
      </c>
      <c r="D212" s="162">
        <v>762547.19</v>
      </c>
      <c r="E212" s="162">
        <v>762547.19</v>
      </c>
      <c r="F212" s="143"/>
      <c r="G212" s="54"/>
      <c r="H212" s="55"/>
      <c r="I212" s="54"/>
    </row>
    <row r="213" spans="1:9" x14ac:dyDescent="0.25">
      <c r="A213" s="14"/>
      <c r="B213" s="160">
        <v>131062636</v>
      </c>
      <c r="C213" s="161" t="s">
        <v>642</v>
      </c>
      <c r="D213" s="162">
        <v>257531.38</v>
      </c>
      <c r="E213" s="162">
        <v>257531.38</v>
      </c>
      <c r="F213" s="143"/>
      <c r="G213" s="54"/>
      <c r="H213" s="55"/>
      <c r="I213" s="54"/>
    </row>
    <row r="214" spans="1:9" x14ac:dyDescent="0.25">
      <c r="A214" s="14"/>
      <c r="B214" s="160">
        <v>9000035460</v>
      </c>
      <c r="C214" s="161" t="s">
        <v>643</v>
      </c>
      <c r="D214" s="162">
        <v>2879403.43</v>
      </c>
      <c r="E214" s="162">
        <v>2879403.43</v>
      </c>
      <c r="F214" s="143"/>
      <c r="G214" s="54"/>
      <c r="H214" s="55"/>
      <c r="I214" s="54"/>
    </row>
    <row r="215" spans="1:9" x14ac:dyDescent="0.25">
      <c r="A215" s="14"/>
      <c r="B215" s="160" t="s">
        <v>902</v>
      </c>
      <c r="C215" s="161" t="s">
        <v>903</v>
      </c>
      <c r="D215" s="162">
        <v>399329.32</v>
      </c>
      <c r="E215" s="162"/>
      <c r="F215" s="143"/>
      <c r="G215" s="54"/>
      <c r="H215" s="55"/>
      <c r="I215" s="54"/>
    </row>
    <row r="216" spans="1:9" x14ac:dyDescent="0.25">
      <c r="A216" s="14"/>
      <c r="B216" s="160">
        <v>112739842</v>
      </c>
      <c r="C216" s="161" t="s">
        <v>644</v>
      </c>
      <c r="D216" s="162">
        <v>443785.84</v>
      </c>
      <c r="E216" s="162">
        <v>443785.84</v>
      </c>
      <c r="F216" s="143"/>
      <c r="G216" s="54"/>
      <c r="H216" s="55"/>
      <c r="I216" s="54"/>
    </row>
    <row r="217" spans="1:9" x14ac:dyDescent="0.25">
      <c r="A217" s="14"/>
      <c r="B217" s="160">
        <v>106301799</v>
      </c>
      <c r="C217" s="161" t="s">
        <v>645</v>
      </c>
      <c r="D217" s="162">
        <v>194258.5</v>
      </c>
      <c r="E217" s="162">
        <v>194258.5</v>
      </c>
      <c r="F217" s="143"/>
      <c r="G217" s="54"/>
      <c r="H217" s="55"/>
      <c r="I217" s="54"/>
    </row>
    <row r="218" spans="1:9" x14ac:dyDescent="0.25">
      <c r="A218" s="14"/>
      <c r="B218" s="163">
        <v>131315895</v>
      </c>
      <c r="C218" s="161" t="s">
        <v>646</v>
      </c>
      <c r="D218" s="162" t="s">
        <v>948</v>
      </c>
      <c r="E218" s="162">
        <v>99892.66</v>
      </c>
      <c r="F218" s="143"/>
      <c r="G218" s="54"/>
      <c r="H218" s="55"/>
      <c r="I218" s="54"/>
    </row>
    <row r="219" spans="1:9" x14ac:dyDescent="0.25">
      <c r="A219" s="14"/>
      <c r="B219" s="160">
        <v>11016321</v>
      </c>
      <c r="C219" s="161" t="s">
        <v>647</v>
      </c>
      <c r="D219" s="162">
        <v>228375</v>
      </c>
      <c r="E219" s="162">
        <v>228375</v>
      </c>
      <c r="F219" s="143"/>
      <c r="G219" s="54"/>
      <c r="H219" s="55"/>
      <c r="I219" s="54"/>
    </row>
    <row r="220" spans="1:9" x14ac:dyDescent="0.25">
      <c r="A220" s="14"/>
      <c r="B220" s="160">
        <v>131666744</v>
      </c>
      <c r="C220" s="161" t="s">
        <v>648</v>
      </c>
      <c r="D220" s="162">
        <v>1628134</v>
      </c>
      <c r="E220" s="162">
        <v>1628134</v>
      </c>
      <c r="F220" s="143"/>
      <c r="G220" s="54"/>
      <c r="H220" s="55"/>
      <c r="I220" s="54"/>
    </row>
    <row r="221" spans="1:9" x14ac:dyDescent="0.25">
      <c r="A221" s="14"/>
      <c r="B221" s="160">
        <v>131939384</v>
      </c>
      <c r="C221" s="161" t="s">
        <v>649</v>
      </c>
      <c r="D221" s="162">
        <v>1460093.09</v>
      </c>
      <c r="E221" s="162">
        <v>1460093.09</v>
      </c>
      <c r="F221" s="143"/>
      <c r="G221" s="54"/>
      <c r="H221" s="55"/>
      <c r="I221" s="54"/>
    </row>
    <row r="222" spans="1:9" x14ac:dyDescent="0.25">
      <c r="A222" s="14"/>
      <c r="B222" s="160">
        <v>10600054729</v>
      </c>
      <c r="C222" s="161" t="s">
        <v>650</v>
      </c>
      <c r="D222" s="162">
        <v>3420575.62</v>
      </c>
      <c r="E222" s="162">
        <v>2958580.18</v>
      </c>
      <c r="F222" s="143"/>
      <c r="G222" s="54"/>
      <c r="H222" s="55"/>
      <c r="I222" s="54"/>
    </row>
    <row r="223" spans="1:9" x14ac:dyDescent="0.25">
      <c r="A223" s="14"/>
      <c r="B223" s="160">
        <v>131200591</v>
      </c>
      <c r="C223" s="161" t="s">
        <v>651</v>
      </c>
      <c r="D223" s="162">
        <v>975610.34</v>
      </c>
      <c r="E223" s="162">
        <v>975610.34</v>
      </c>
      <c r="F223" s="143"/>
      <c r="G223" s="54"/>
      <c r="H223" s="55"/>
      <c r="I223" s="54"/>
    </row>
    <row r="224" spans="1:9" x14ac:dyDescent="0.25">
      <c r="A224" s="14"/>
      <c r="B224" s="160">
        <v>131108334</v>
      </c>
      <c r="C224" s="161" t="s">
        <v>652</v>
      </c>
      <c r="D224" s="162">
        <v>28400.2</v>
      </c>
      <c r="E224" s="162">
        <v>28400.2</v>
      </c>
      <c r="F224" s="143"/>
      <c r="G224" s="54"/>
      <c r="H224" s="55"/>
      <c r="I224" s="54"/>
    </row>
    <row r="225" spans="1:9" x14ac:dyDescent="0.25">
      <c r="A225" s="14"/>
      <c r="B225" s="160">
        <v>130981353</v>
      </c>
      <c r="C225" s="161" t="s">
        <v>653</v>
      </c>
      <c r="D225" s="162">
        <v>963552.92</v>
      </c>
      <c r="E225" s="162">
        <v>963552.92</v>
      </c>
      <c r="F225" s="143"/>
      <c r="G225" s="54"/>
      <c r="H225" s="55"/>
      <c r="I225" s="54"/>
    </row>
    <row r="226" spans="1:9" x14ac:dyDescent="0.25">
      <c r="A226" s="14"/>
      <c r="B226" s="160">
        <v>131135846</v>
      </c>
      <c r="C226" s="161" t="s">
        <v>904</v>
      </c>
      <c r="D226" s="162">
        <v>517010.12</v>
      </c>
      <c r="E226" s="162"/>
      <c r="F226" s="143"/>
      <c r="G226" s="54"/>
      <c r="H226" s="55"/>
      <c r="I226" s="54"/>
    </row>
    <row r="227" spans="1:9" x14ac:dyDescent="0.25">
      <c r="A227" s="14"/>
      <c r="B227" s="160">
        <v>131096662</v>
      </c>
      <c r="C227" s="161" t="s">
        <v>906</v>
      </c>
      <c r="D227" s="162">
        <v>509100</v>
      </c>
      <c r="E227" s="162"/>
      <c r="F227" s="143"/>
      <c r="G227" s="54"/>
      <c r="H227" s="55"/>
      <c r="I227" s="54"/>
    </row>
    <row r="228" spans="1:9" x14ac:dyDescent="0.25">
      <c r="A228" s="14"/>
      <c r="B228" s="160" t="s">
        <v>905</v>
      </c>
      <c r="C228" s="161" t="s">
        <v>907</v>
      </c>
      <c r="D228" s="162">
        <v>570449.76</v>
      </c>
      <c r="E228" s="162"/>
      <c r="F228" s="143"/>
      <c r="G228" s="54"/>
      <c r="H228" s="55"/>
      <c r="I228" s="54"/>
    </row>
    <row r="229" spans="1:9" x14ac:dyDescent="0.25">
      <c r="A229" s="14"/>
      <c r="B229" s="160">
        <v>22300924333</v>
      </c>
      <c r="C229" s="161" t="s">
        <v>908</v>
      </c>
      <c r="D229" s="162">
        <v>2079280.62</v>
      </c>
      <c r="E229" s="162"/>
      <c r="F229" s="143"/>
      <c r="G229" s="54"/>
      <c r="H229" s="55"/>
      <c r="I229" s="54"/>
    </row>
    <row r="230" spans="1:9" x14ac:dyDescent="0.25">
      <c r="A230" s="14"/>
      <c r="B230" s="160">
        <v>117457028</v>
      </c>
      <c r="C230" s="161" t="s">
        <v>654</v>
      </c>
      <c r="D230" s="162">
        <v>2103303.13</v>
      </c>
      <c r="E230" s="162">
        <v>2103303.13</v>
      </c>
      <c r="F230" s="143"/>
      <c r="G230" s="54"/>
      <c r="H230" s="55"/>
      <c r="I230" s="54"/>
    </row>
    <row r="231" spans="1:9" x14ac:dyDescent="0.25">
      <c r="A231" s="14"/>
      <c r="B231" s="160">
        <v>103096525</v>
      </c>
      <c r="C231" s="161" t="s">
        <v>909</v>
      </c>
      <c r="D231" s="162">
        <v>878330.85</v>
      </c>
      <c r="E231" s="162"/>
      <c r="F231" s="143"/>
      <c r="G231" s="54"/>
      <c r="H231" s="55"/>
      <c r="I231" s="54"/>
    </row>
    <row r="232" spans="1:9" x14ac:dyDescent="0.25">
      <c r="A232" s="14"/>
      <c r="B232" s="160">
        <v>113639470</v>
      </c>
      <c r="C232" s="161" t="s">
        <v>911</v>
      </c>
      <c r="D232" s="162">
        <v>370857.1</v>
      </c>
      <c r="E232" s="162"/>
      <c r="F232" s="143"/>
      <c r="G232" s="54"/>
      <c r="H232" s="55"/>
      <c r="I232" s="54"/>
    </row>
    <row r="233" spans="1:9" x14ac:dyDescent="0.25">
      <c r="A233" s="14"/>
      <c r="B233" s="163">
        <v>5900211706</v>
      </c>
      <c r="C233" s="161" t="s">
        <v>655</v>
      </c>
      <c r="D233" s="162">
        <v>8280695.75</v>
      </c>
      <c r="E233" s="162">
        <v>935160.79</v>
      </c>
      <c r="F233" s="143"/>
      <c r="G233" s="54"/>
      <c r="H233" s="55"/>
      <c r="I233" s="54"/>
    </row>
    <row r="234" spans="1:9" x14ac:dyDescent="0.25">
      <c r="A234" s="14"/>
      <c r="B234" s="163">
        <v>111899720</v>
      </c>
      <c r="C234" s="161" t="s">
        <v>656</v>
      </c>
      <c r="D234" s="162">
        <v>591428.05000000005</v>
      </c>
      <c r="E234" s="162">
        <v>591428.05000000005</v>
      </c>
      <c r="F234" s="143"/>
      <c r="G234" s="54"/>
      <c r="H234" s="55"/>
      <c r="I234" s="54"/>
    </row>
    <row r="235" spans="1:9" x14ac:dyDescent="0.25">
      <c r="A235" s="14"/>
      <c r="B235" s="160">
        <v>10700005308</v>
      </c>
      <c r="C235" s="161" t="s">
        <v>657</v>
      </c>
      <c r="D235" s="162">
        <v>4362771.2699999996</v>
      </c>
      <c r="E235" s="162">
        <v>4362771.2699999996</v>
      </c>
      <c r="F235" s="143"/>
      <c r="G235" s="54"/>
      <c r="H235" s="55"/>
      <c r="I235" s="54"/>
    </row>
    <row r="236" spans="1:9" x14ac:dyDescent="0.25">
      <c r="A236" s="14"/>
      <c r="B236" s="160">
        <v>110023603</v>
      </c>
      <c r="C236" s="161" t="s">
        <v>606</v>
      </c>
      <c r="D236" s="162">
        <v>140404.48000000001</v>
      </c>
      <c r="E236" s="162">
        <v>514899.72</v>
      </c>
      <c r="F236" s="143"/>
      <c r="G236" s="54"/>
      <c r="H236" s="55"/>
      <c r="I236" s="54"/>
    </row>
    <row r="237" spans="1:9" x14ac:dyDescent="0.25">
      <c r="A237" s="14"/>
      <c r="B237" s="160">
        <v>1164502230</v>
      </c>
      <c r="C237" s="161" t="s">
        <v>840</v>
      </c>
      <c r="D237" s="162" t="s">
        <v>948</v>
      </c>
      <c r="E237" s="162">
        <v>409539.51</v>
      </c>
      <c r="F237" s="143"/>
      <c r="G237" s="54"/>
      <c r="H237" s="55"/>
      <c r="I237" s="54"/>
    </row>
    <row r="238" spans="1:9" x14ac:dyDescent="0.25">
      <c r="A238" s="14"/>
      <c r="B238" s="160">
        <v>113797518</v>
      </c>
      <c r="C238" s="161" t="s">
        <v>841</v>
      </c>
      <c r="D238" s="162">
        <v>1156808.25</v>
      </c>
      <c r="E238" s="162">
        <v>932345.18</v>
      </c>
      <c r="F238" s="143"/>
      <c r="G238" s="54"/>
      <c r="H238" s="55"/>
      <c r="I238" s="54"/>
    </row>
    <row r="239" spans="1:9" x14ac:dyDescent="0.25">
      <c r="A239" s="14"/>
      <c r="B239" s="160">
        <v>3103206722</v>
      </c>
      <c r="C239" s="161" t="s">
        <v>607</v>
      </c>
      <c r="D239" s="162">
        <v>949957.24</v>
      </c>
      <c r="E239" s="162">
        <v>541330.75</v>
      </c>
      <c r="F239" s="143"/>
      <c r="G239" s="54"/>
      <c r="H239" s="55"/>
      <c r="I239" s="54"/>
    </row>
    <row r="240" spans="1:9" x14ac:dyDescent="0.25">
      <c r="A240" s="14"/>
      <c r="B240" s="160">
        <v>109186874</v>
      </c>
      <c r="C240" s="161" t="s">
        <v>658</v>
      </c>
      <c r="D240" s="162">
        <v>692344.35</v>
      </c>
      <c r="E240" s="162">
        <v>692344.35</v>
      </c>
      <c r="F240" s="143"/>
      <c r="G240" s="54"/>
      <c r="H240" s="55"/>
      <c r="I240" s="54"/>
    </row>
    <row r="241" spans="1:9" x14ac:dyDescent="0.25">
      <c r="A241" s="14"/>
      <c r="B241" s="160">
        <v>107394355</v>
      </c>
      <c r="C241" s="161" t="s">
        <v>659</v>
      </c>
      <c r="D241" s="162">
        <v>299871.34999999998</v>
      </c>
      <c r="E241" s="162">
        <v>599742.71</v>
      </c>
      <c r="F241" s="143"/>
      <c r="G241" s="54"/>
      <c r="H241" s="55"/>
      <c r="I241" s="54"/>
    </row>
    <row r="242" spans="1:9" x14ac:dyDescent="0.25">
      <c r="A242" s="14"/>
      <c r="B242" s="160">
        <v>113621361</v>
      </c>
      <c r="C242" s="161" t="s">
        <v>660</v>
      </c>
      <c r="D242" s="162" t="s">
        <v>948</v>
      </c>
      <c r="E242" s="162">
        <v>315460.99</v>
      </c>
      <c r="F242" s="143"/>
      <c r="G242" s="54"/>
      <c r="H242" s="55"/>
      <c r="I242" s="54"/>
    </row>
    <row r="243" spans="1:9" x14ac:dyDescent="0.25">
      <c r="A243" s="14"/>
      <c r="B243" s="160">
        <v>109608257</v>
      </c>
      <c r="C243" s="161" t="s">
        <v>661</v>
      </c>
      <c r="D243" s="162">
        <v>180700.68</v>
      </c>
      <c r="E243" s="162">
        <v>180700.68</v>
      </c>
      <c r="F243" s="143"/>
      <c r="G243" s="54"/>
      <c r="H243" s="55"/>
      <c r="I243" s="54"/>
    </row>
    <row r="244" spans="1:9" x14ac:dyDescent="0.25">
      <c r="A244" s="14"/>
      <c r="B244" s="163">
        <v>101672562</v>
      </c>
      <c r="C244" s="161" t="s">
        <v>662</v>
      </c>
      <c r="D244" s="162"/>
      <c r="E244" s="162">
        <v>36957.599999999999</v>
      </c>
      <c r="F244" s="143"/>
      <c r="G244" s="54"/>
      <c r="H244" s="55"/>
      <c r="I244" s="54"/>
    </row>
    <row r="245" spans="1:9" x14ac:dyDescent="0.25">
      <c r="A245" s="14"/>
      <c r="B245" s="160">
        <v>2600221135</v>
      </c>
      <c r="C245" s="161" t="s">
        <v>663</v>
      </c>
      <c r="D245" s="162">
        <v>4363852.33</v>
      </c>
      <c r="E245" s="162">
        <v>4363852.33</v>
      </c>
      <c r="F245" s="143"/>
      <c r="G245" s="54"/>
      <c r="H245" s="55"/>
      <c r="I245" s="54"/>
    </row>
    <row r="246" spans="1:9" x14ac:dyDescent="0.25">
      <c r="A246" s="14"/>
      <c r="B246" s="160">
        <v>102452521</v>
      </c>
      <c r="C246" s="161" t="s">
        <v>664</v>
      </c>
      <c r="D246" s="162">
        <v>1512265.1</v>
      </c>
      <c r="E246" s="162">
        <v>1512265.1</v>
      </c>
      <c r="F246" s="143"/>
      <c r="G246" s="54"/>
      <c r="H246" s="55"/>
      <c r="I246" s="54"/>
    </row>
    <row r="247" spans="1:9" x14ac:dyDescent="0.25">
      <c r="A247" s="14"/>
      <c r="B247" s="160">
        <v>108584350</v>
      </c>
      <c r="C247" s="161" t="s">
        <v>665</v>
      </c>
      <c r="D247" s="162">
        <v>136263.65</v>
      </c>
      <c r="E247" s="162">
        <v>136263.65</v>
      </c>
      <c r="F247" s="143"/>
      <c r="G247" s="54"/>
      <c r="H247" s="55"/>
      <c r="I247" s="54"/>
    </row>
    <row r="248" spans="1:9" x14ac:dyDescent="0.25">
      <c r="A248" s="14"/>
      <c r="B248" s="160">
        <v>101571373</v>
      </c>
      <c r="C248" s="161" t="s">
        <v>912</v>
      </c>
      <c r="D248" s="162">
        <v>99415</v>
      </c>
      <c r="E248" s="162"/>
      <c r="F248" s="143"/>
      <c r="G248" s="54"/>
      <c r="H248" s="55"/>
      <c r="I248" s="54"/>
    </row>
    <row r="249" spans="1:9" x14ac:dyDescent="0.25">
      <c r="A249" s="14"/>
      <c r="B249" s="160" t="s">
        <v>913</v>
      </c>
      <c r="C249" s="161" t="s">
        <v>914</v>
      </c>
      <c r="D249" s="162">
        <v>234879</v>
      </c>
      <c r="E249" s="162"/>
      <c r="F249" s="143"/>
      <c r="G249" s="54"/>
      <c r="H249" s="55"/>
      <c r="I249" s="54"/>
    </row>
    <row r="250" spans="1:9" x14ac:dyDescent="0.25">
      <c r="A250" s="14"/>
      <c r="B250" s="160">
        <v>130969752</v>
      </c>
      <c r="C250" s="161" t="s">
        <v>666</v>
      </c>
      <c r="D250" s="162">
        <v>389890.49</v>
      </c>
      <c r="E250" s="162">
        <v>389890.49</v>
      </c>
      <c r="F250" s="143"/>
      <c r="G250" s="54"/>
      <c r="H250" s="55"/>
      <c r="I250" s="54"/>
    </row>
    <row r="251" spans="1:9" x14ac:dyDescent="0.25">
      <c r="A251" s="14"/>
      <c r="B251" s="160">
        <v>1700030644</v>
      </c>
      <c r="C251" s="161" t="s">
        <v>667</v>
      </c>
      <c r="D251" s="162">
        <v>158473.76</v>
      </c>
      <c r="E251" s="162">
        <v>158473.76</v>
      </c>
      <c r="F251" s="143"/>
      <c r="G251" s="54"/>
      <c r="H251" s="55"/>
      <c r="I251" s="54"/>
    </row>
    <row r="252" spans="1:9" x14ac:dyDescent="0.25">
      <c r="A252" s="14"/>
      <c r="B252" s="160">
        <v>9500141424</v>
      </c>
      <c r="C252" s="161" t="s">
        <v>668</v>
      </c>
      <c r="D252" s="162">
        <v>226553.76</v>
      </c>
      <c r="E252" s="162">
        <v>226553.76</v>
      </c>
      <c r="F252" s="143"/>
      <c r="G252" s="54"/>
      <c r="H252" s="55"/>
      <c r="I252" s="54"/>
    </row>
    <row r="253" spans="1:9" x14ac:dyDescent="0.25">
      <c r="A253" s="14"/>
      <c r="B253" s="160">
        <v>22300291352</v>
      </c>
      <c r="C253" s="161" t="s">
        <v>671</v>
      </c>
      <c r="D253" s="162">
        <v>865743.82</v>
      </c>
      <c r="E253" s="162">
        <v>865743.82</v>
      </c>
      <c r="F253" s="143"/>
      <c r="G253" s="54"/>
      <c r="H253" s="55"/>
      <c r="I253" s="54"/>
    </row>
    <row r="254" spans="1:9" x14ac:dyDescent="0.25">
      <c r="A254" s="14"/>
      <c r="B254" s="160">
        <v>22500482223</v>
      </c>
      <c r="C254" s="161" t="s">
        <v>670</v>
      </c>
      <c r="D254" s="162">
        <v>498162.8</v>
      </c>
      <c r="E254" s="162">
        <v>498162.8</v>
      </c>
      <c r="F254" s="143"/>
      <c r="G254" s="54"/>
      <c r="H254" s="55"/>
      <c r="I254" s="54"/>
    </row>
    <row r="255" spans="1:9" x14ac:dyDescent="0.25">
      <c r="A255" s="14"/>
      <c r="B255" s="160">
        <v>131955886</v>
      </c>
      <c r="C255" s="161" t="s">
        <v>915</v>
      </c>
      <c r="D255" s="162">
        <v>4373000</v>
      </c>
      <c r="E255" s="162"/>
      <c r="F255" s="143"/>
      <c r="G255" s="54"/>
      <c r="H255" s="55"/>
      <c r="I255" s="54"/>
    </row>
    <row r="256" spans="1:9" x14ac:dyDescent="0.25">
      <c r="A256" s="14"/>
      <c r="B256" s="160">
        <v>130975795</v>
      </c>
      <c r="C256" s="161" t="s">
        <v>669</v>
      </c>
      <c r="D256" s="162">
        <v>579274.74</v>
      </c>
      <c r="E256" s="162">
        <v>1040335.97</v>
      </c>
      <c r="F256" s="143"/>
      <c r="G256" s="54"/>
      <c r="H256" s="55"/>
      <c r="I256" s="54"/>
    </row>
    <row r="257" spans="1:9" x14ac:dyDescent="0.25">
      <c r="A257" s="14"/>
      <c r="B257" s="160">
        <v>100221118</v>
      </c>
      <c r="C257" s="161" t="s">
        <v>916</v>
      </c>
      <c r="D257" s="162">
        <v>434185.93</v>
      </c>
      <c r="E257" s="162"/>
      <c r="F257" s="143"/>
      <c r="G257" s="54"/>
      <c r="H257" s="55"/>
      <c r="I257" s="54"/>
    </row>
    <row r="258" spans="1:9" x14ac:dyDescent="0.25">
      <c r="A258" s="14"/>
      <c r="B258" s="160">
        <v>124026954</v>
      </c>
      <c r="C258" s="161" t="s">
        <v>917</v>
      </c>
      <c r="D258" s="162">
        <v>302670</v>
      </c>
      <c r="E258" s="162"/>
      <c r="F258" s="143"/>
      <c r="G258" s="54"/>
      <c r="H258" s="55"/>
      <c r="I258" s="54"/>
    </row>
    <row r="259" spans="1:9" x14ac:dyDescent="0.25">
      <c r="A259" s="14"/>
      <c r="B259" s="160">
        <v>130561656</v>
      </c>
      <c r="C259" s="161" t="s">
        <v>844</v>
      </c>
      <c r="D259" s="162">
        <v>804972.76</v>
      </c>
      <c r="E259" s="162"/>
      <c r="F259" s="143"/>
      <c r="G259" s="54"/>
      <c r="H259" s="55"/>
      <c r="I259" s="54"/>
    </row>
    <row r="260" spans="1:9" x14ac:dyDescent="0.25">
      <c r="A260" s="14"/>
      <c r="B260" s="160">
        <v>7900108775</v>
      </c>
      <c r="C260" s="161" t="s">
        <v>672</v>
      </c>
      <c r="D260" s="162">
        <v>36481.910000000003</v>
      </c>
      <c r="E260" s="162">
        <v>36481.910000000003</v>
      </c>
      <c r="F260" s="143"/>
      <c r="G260" s="54"/>
      <c r="H260" s="55"/>
      <c r="I260" s="54"/>
    </row>
    <row r="261" spans="1:9" x14ac:dyDescent="0.25">
      <c r="A261" s="14"/>
      <c r="B261" s="160">
        <v>103604336</v>
      </c>
      <c r="C261" s="161" t="s">
        <v>675</v>
      </c>
      <c r="D261" s="162">
        <v>245423.48</v>
      </c>
      <c r="E261" s="162">
        <v>245423.48</v>
      </c>
      <c r="F261" s="143"/>
      <c r="G261" s="54"/>
      <c r="H261" s="55"/>
      <c r="I261" s="54"/>
    </row>
    <row r="262" spans="1:9" x14ac:dyDescent="0.25">
      <c r="A262" s="14"/>
      <c r="B262" s="160">
        <v>108416942</v>
      </c>
      <c r="C262" s="161" t="s">
        <v>685</v>
      </c>
      <c r="D262" s="162">
        <v>956015.49</v>
      </c>
      <c r="E262" s="162">
        <v>956015.49</v>
      </c>
      <c r="F262" s="143"/>
      <c r="G262" s="54"/>
      <c r="H262" s="55"/>
      <c r="I262" s="54"/>
    </row>
    <row r="263" spans="1:9" x14ac:dyDescent="0.25">
      <c r="A263" s="14"/>
      <c r="B263" s="160">
        <v>131076041</v>
      </c>
      <c r="C263" s="161" t="s">
        <v>677</v>
      </c>
      <c r="D263" s="162">
        <v>469786.7</v>
      </c>
      <c r="E263" s="162">
        <v>469786.7</v>
      </c>
      <c r="F263" s="143"/>
      <c r="G263" s="54"/>
      <c r="H263" s="55"/>
      <c r="I263" s="54"/>
    </row>
    <row r="264" spans="1:9" x14ac:dyDescent="0.25">
      <c r="A264" s="14"/>
      <c r="B264" s="160">
        <v>131514758</v>
      </c>
      <c r="C264" s="161" t="s">
        <v>918</v>
      </c>
      <c r="D264" s="162">
        <v>818182.5</v>
      </c>
      <c r="E264" s="162"/>
      <c r="F264" s="143"/>
      <c r="G264" s="54"/>
      <c r="H264" s="55"/>
      <c r="I264" s="54"/>
    </row>
    <row r="265" spans="1:9" x14ac:dyDescent="0.25">
      <c r="A265" s="14"/>
      <c r="B265" s="160">
        <v>130345538</v>
      </c>
      <c r="C265" s="161" t="s">
        <v>919</v>
      </c>
      <c r="D265" s="162">
        <v>335710</v>
      </c>
      <c r="E265" s="162"/>
      <c r="F265" s="143"/>
      <c r="G265" s="54"/>
      <c r="H265" s="55"/>
      <c r="I265" s="54"/>
    </row>
    <row r="266" spans="1:9" x14ac:dyDescent="0.25">
      <c r="A266" s="14"/>
      <c r="B266" s="160">
        <v>1800684993</v>
      </c>
      <c r="C266" s="161" t="s">
        <v>842</v>
      </c>
      <c r="D266" s="162">
        <v>134173.79</v>
      </c>
      <c r="E266" s="162">
        <v>134173.79</v>
      </c>
      <c r="F266" s="143"/>
      <c r="G266" s="54"/>
      <c r="H266" s="55"/>
      <c r="I266" s="54"/>
    </row>
    <row r="267" spans="1:9" x14ac:dyDescent="0.25">
      <c r="A267" s="14"/>
      <c r="B267" s="160">
        <v>130865183</v>
      </c>
      <c r="C267" s="161" t="s">
        <v>920</v>
      </c>
      <c r="D267" s="162">
        <v>1196520</v>
      </c>
      <c r="E267" s="162"/>
      <c r="F267" s="143"/>
      <c r="G267" s="54"/>
      <c r="H267" s="55"/>
      <c r="I267" s="54"/>
    </row>
    <row r="268" spans="1:9" x14ac:dyDescent="0.25">
      <c r="A268" s="14"/>
      <c r="B268" s="160">
        <v>2700053610</v>
      </c>
      <c r="C268" s="161" t="s">
        <v>682</v>
      </c>
      <c r="D268" s="162">
        <v>638346.23</v>
      </c>
      <c r="E268" s="162">
        <v>638346.23</v>
      </c>
      <c r="F268" s="143"/>
      <c r="G268" s="54"/>
      <c r="H268" s="55"/>
      <c r="I268" s="54"/>
    </row>
    <row r="269" spans="1:9" x14ac:dyDescent="0.25">
      <c r="A269" s="14"/>
      <c r="B269" s="160">
        <v>102429594</v>
      </c>
      <c r="C269" s="161" t="s">
        <v>673</v>
      </c>
      <c r="D269" s="162">
        <v>480762.44</v>
      </c>
      <c r="E269" s="162">
        <v>480762.44</v>
      </c>
      <c r="F269" s="143"/>
      <c r="G269" s="54"/>
      <c r="H269" s="55"/>
      <c r="I269" s="54"/>
    </row>
    <row r="270" spans="1:9" x14ac:dyDescent="0.25">
      <c r="A270" s="14"/>
      <c r="B270" s="160">
        <v>131884903</v>
      </c>
      <c r="C270" s="161" t="s">
        <v>680</v>
      </c>
      <c r="D270" s="162">
        <v>224206.37</v>
      </c>
      <c r="E270" s="162">
        <v>314689.07</v>
      </c>
      <c r="F270" s="143"/>
      <c r="G270" s="54"/>
      <c r="H270" s="55"/>
      <c r="I270" s="54"/>
    </row>
    <row r="271" spans="1:9" x14ac:dyDescent="0.25">
      <c r="A271" s="14"/>
      <c r="B271" s="160">
        <v>22500362615</v>
      </c>
      <c r="C271" s="161" t="s">
        <v>921</v>
      </c>
      <c r="D271" s="162">
        <v>2239099.84</v>
      </c>
      <c r="E271" s="162"/>
      <c r="F271" s="143"/>
      <c r="G271" s="54"/>
      <c r="H271" s="55"/>
      <c r="I271" s="54"/>
    </row>
    <row r="272" spans="1:9" x14ac:dyDescent="0.25">
      <c r="A272" s="14"/>
      <c r="B272" s="160">
        <v>131769896</v>
      </c>
      <c r="C272" s="161" t="s">
        <v>922</v>
      </c>
      <c r="D272" s="162">
        <v>538814.01</v>
      </c>
      <c r="E272" s="162"/>
      <c r="F272" s="143"/>
      <c r="G272" s="54"/>
      <c r="H272" s="55"/>
      <c r="I272" s="54"/>
    </row>
    <row r="273" spans="1:9" x14ac:dyDescent="0.25">
      <c r="A273" s="14"/>
      <c r="B273" s="166">
        <v>131084291</v>
      </c>
      <c r="C273" s="167" t="s">
        <v>843</v>
      </c>
      <c r="D273" s="162" t="s">
        <v>948</v>
      </c>
      <c r="E273" s="162">
        <v>1133947.48</v>
      </c>
      <c r="F273" s="143"/>
      <c r="G273" s="54"/>
      <c r="H273" s="55"/>
      <c r="I273" s="54"/>
    </row>
    <row r="274" spans="1:9" x14ac:dyDescent="0.25">
      <c r="A274" s="14"/>
      <c r="B274" s="160">
        <v>131774091</v>
      </c>
      <c r="C274" s="161" t="s">
        <v>683</v>
      </c>
      <c r="D274" s="162">
        <v>332036.88</v>
      </c>
      <c r="E274" s="162">
        <v>332036.88</v>
      </c>
      <c r="F274" s="143"/>
      <c r="G274" s="54"/>
      <c r="H274" s="55"/>
      <c r="I274" s="54"/>
    </row>
    <row r="275" spans="1:9" x14ac:dyDescent="0.25">
      <c r="A275" s="14"/>
      <c r="B275" s="160"/>
      <c r="C275" s="161" t="s">
        <v>923</v>
      </c>
      <c r="D275" s="162">
        <v>2871276.53</v>
      </c>
      <c r="E275" s="162"/>
      <c r="F275" s="143"/>
      <c r="G275" s="54"/>
      <c r="H275" s="55"/>
      <c r="I275" s="54"/>
    </row>
    <row r="276" spans="1:9" x14ac:dyDescent="0.25">
      <c r="A276" s="14"/>
      <c r="B276" s="163">
        <v>131219969</v>
      </c>
      <c r="C276" s="161" t="s">
        <v>684</v>
      </c>
      <c r="D276" s="162" t="s">
        <v>948</v>
      </c>
      <c r="E276" s="162">
        <v>405790.2</v>
      </c>
      <c r="F276" s="143"/>
      <c r="G276" s="54"/>
      <c r="H276" s="55"/>
      <c r="I276" s="54"/>
    </row>
    <row r="277" spans="1:9" x14ac:dyDescent="0.25">
      <c r="A277" s="14"/>
      <c r="B277" s="160">
        <v>112246343</v>
      </c>
      <c r="C277" s="161" t="s">
        <v>679</v>
      </c>
      <c r="D277" s="162">
        <v>79648.039999999994</v>
      </c>
      <c r="E277" s="162">
        <v>382087.8</v>
      </c>
      <c r="F277" s="143"/>
      <c r="G277" s="54"/>
      <c r="H277" s="55"/>
      <c r="I277" s="54"/>
    </row>
    <row r="278" spans="1:9" x14ac:dyDescent="0.25">
      <c r="A278" s="14"/>
      <c r="B278" s="160">
        <v>131672132</v>
      </c>
      <c r="C278" s="161" t="s">
        <v>681</v>
      </c>
      <c r="D278" s="162">
        <v>896744.86</v>
      </c>
      <c r="E278" s="162">
        <v>896744.86</v>
      </c>
      <c r="F278" s="143"/>
      <c r="G278" s="54"/>
      <c r="H278" s="55"/>
      <c r="I278" s="54"/>
    </row>
    <row r="279" spans="1:9" x14ac:dyDescent="0.25">
      <c r="A279" s="14"/>
      <c r="B279" s="160">
        <v>117371286</v>
      </c>
      <c r="C279" s="161" t="s">
        <v>678</v>
      </c>
      <c r="D279" s="162">
        <v>127439.98</v>
      </c>
      <c r="E279" s="162">
        <v>127439.98</v>
      </c>
      <c r="F279" s="143"/>
      <c r="G279" s="54"/>
      <c r="H279" s="55"/>
      <c r="I279" s="54"/>
    </row>
    <row r="280" spans="1:9" x14ac:dyDescent="0.25">
      <c r="A280" s="14"/>
      <c r="B280" s="160">
        <v>111317558</v>
      </c>
      <c r="C280" s="161" t="s">
        <v>674</v>
      </c>
      <c r="D280" s="162">
        <v>627446.62</v>
      </c>
      <c r="E280" s="162">
        <v>627446.62</v>
      </c>
      <c r="F280" s="143"/>
      <c r="G280" s="54"/>
      <c r="H280" s="55"/>
      <c r="I280" s="54"/>
    </row>
    <row r="281" spans="1:9" x14ac:dyDescent="0.25">
      <c r="A281" s="14"/>
      <c r="B281" s="160">
        <v>6500316606</v>
      </c>
      <c r="C281" s="161" t="s">
        <v>676</v>
      </c>
      <c r="D281" s="162">
        <v>190479.74</v>
      </c>
      <c r="E281" s="162">
        <v>190479.74</v>
      </c>
      <c r="F281" s="143"/>
      <c r="G281" s="54"/>
      <c r="H281" s="55"/>
      <c r="I281" s="54"/>
    </row>
    <row r="282" spans="1:9" x14ac:dyDescent="0.25">
      <c r="A282" s="14"/>
      <c r="B282" s="166">
        <v>105287270</v>
      </c>
      <c r="C282" s="167" t="s">
        <v>924</v>
      </c>
      <c r="D282" s="162">
        <v>1563573.23</v>
      </c>
      <c r="E282" s="162"/>
      <c r="F282" s="143"/>
      <c r="G282" s="54"/>
      <c r="H282" s="55"/>
      <c r="I282" s="54"/>
    </row>
    <row r="283" spans="1:9" x14ac:dyDescent="0.25">
      <c r="A283" s="14"/>
      <c r="B283" s="166">
        <v>130283214</v>
      </c>
      <c r="C283" s="167" t="s">
        <v>925</v>
      </c>
      <c r="D283" s="162">
        <v>429002.96</v>
      </c>
      <c r="E283" s="162"/>
      <c r="F283" s="143"/>
      <c r="G283" s="54"/>
      <c r="H283" s="55"/>
      <c r="I283" s="54"/>
    </row>
    <row r="284" spans="1:9" x14ac:dyDescent="0.25">
      <c r="A284" s="14"/>
      <c r="B284" s="166">
        <v>13333745</v>
      </c>
      <c r="C284" s="167" t="s">
        <v>927</v>
      </c>
      <c r="D284" s="162">
        <v>82718</v>
      </c>
      <c r="E284" s="162"/>
      <c r="F284" s="143"/>
      <c r="G284" s="54"/>
      <c r="H284" s="55"/>
      <c r="I284" s="54"/>
    </row>
    <row r="285" spans="1:9" x14ac:dyDescent="0.25">
      <c r="A285" s="14"/>
      <c r="B285" s="166">
        <v>22500060706</v>
      </c>
      <c r="C285" s="167" t="s">
        <v>845</v>
      </c>
      <c r="D285" s="162">
        <v>155427.57</v>
      </c>
      <c r="E285" s="162">
        <v>233251.15</v>
      </c>
      <c r="F285" s="143"/>
      <c r="G285" s="54"/>
      <c r="H285" s="55"/>
      <c r="I285" s="54"/>
    </row>
    <row r="286" spans="1:9" x14ac:dyDescent="0.25">
      <c r="A286" s="14"/>
      <c r="B286" s="158"/>
      <c r="C286" s="168" t="s">
        <v>835</v>
      </c>
      <c r="D286" s="11">
        <v>128453536.42</v>
      </c>
      <c r="E286" s="11">
        <f>SUM(E191:E285)</f>
        <v>61451213.899999976</v>
      </c>
      <c r="F286" s="143"/>
      <c r="G286" s="54"/>
      <c r="H286" s="55"/>
      <c r="I286" s="54"/>
    </row>
    <row r="287" spans="1:9" x14ac:dyDescent="0.25">
      <c r="A287" s="14"/>
      <c r="B287" s="158"/>
      <c r="C287" s="159"/>
      <c r="D287" s="11"/>
      <c r="E287" s="54"/>
      <c r="F287" s="143"/>
      <c r="G287" s="54"/>
      <c r="H287" s="55"/>
      <c r="I287" s="54"/>
    </row>
    <row r="288" spans="1:9" x14ac:dyDescent="0.25">
      <c r="A288" s="14"/>
      <c r="B288" s="83" t="s">
        <v>472</v>
      </c>
      <c r="C288" s="83"/>
      <c r="D288" s="54"/>
      <c r="E288" s="54"/>
      <c r="G288" s="54"/>
      <c r="H288" s="54"/>
      <c r="I288" s="54"/>
    </row>
    <row r="289" spans="1:12" x14ac:dyDescent="0.25">
      <c r="A289" s="14"/>
      <c r="B289" s="83" t="s">
        <v>686</v>
      </c>
      <c r="C289" s="83"/>
      <c r="D289" s="54"/>
      <c r="E289" s="54"/>
      <c r="G289" s="54"/>
      <c r="H289" s="54"/>
      <c r="I289" s="54"/>
    </row>
    <row r="290" spans="1:12" x14ac:dyDescent="0.25">
      <c r="A290" s="14"/>
      <c r="B290" s="68" t="s">
        <v>878</v>
      </c>
      <c r="C290" s="68"/>
      <c r="D290" s="68"/>
      <c r="E290" s="68"/>
      <c r="G290" s="54"/>
      <c r="H290" s="54"/>
      <c r="I290" s="54"/>
    </row>
    <row r="291" spans="1:12" x14ac:dyDescent="0.25">
      <c r="A291" s="14"/>
      <c r="B291" s="130" t="s">
        <v>128</v>
      </c>
      <c r="C291" s="130"/>
      <c r="D291" s="54"/>
      <c r="E291" s="54"/>
      <c r="G291" s="54"/>
      <c r="H291" s="54"/>
      <c r="I291" s="54"/>
    </row>
    <row r="292" spans="1:12" x14ac:dyDescent="0.25">
      <c r="A292" s="14"/>
      <c r="B292" s="130"/>
      <c r="C292" s="130"/>
      <c r="D292" s="54"/>
      <c r="E292" s="128">
        <v>2021</v>
      </c>
      <c r="F292" s="128">
        <v>2020</v>
      </c>
      <c r="G292" s="54"/>
      <c r="H292" s="54"/>
      <c r="I292" s="54"/>
    </row>
    <row r="293" spans="1:12" x14ac:dyDescent="0.25">
      <c r="A293" s="14"/>
      <c r="B293" s="130" t="s">
        <v>768</v>
      </c>
      <c r="C293" s="130"/>
      <c r="D293" s="54"/>
      <c r="E293" s="187">
        <v>-64227666.850000001</v>
      </c>
      <c r="F293" s="187">
        <v>-1511607112.4100001</v>
      </c>
      <c r="G293" s="187"/>
      <c r="H293" s="191"/>
      <c r="I293" s="194"/>
      <c r="J293" s="192"/>
      <c r="K293" s="192"/>
      <c r="L293" s="193"/>
    </row>
    <row r="294" spans="1:12" x14ac:dyDescent="0.25">
      <c r="A294" s="14"/>
      <c r="B294" s="130" t="s">
        <v>475</v>
      </c>
      <c r="C294" s="130"/>
      <c r="D294" s="130"/>
      <c r="E294" s="188">
        <v>91815772.180000007</v>
      </c>
      <c r="F294" s="188">
        <v>141311611.31</v>
      </c>
      <c r="G294" s="100"/>
      <c r="H294" s="54"/>
      <c r="I294" s="54"/>
    </row>
    <row r="295" spans="1:12" ht="17.25" x14ac:dyDescent="0.25">
      <c r="A295" s="14"/>
      <c r="B295" s="208" t="s">
        <v>476</v>
      </c>
      <c r="C295" s="208"/>
      <c r="D295" s="208"/>
      <c r="E295" s="189">
        <v>779877086.04999995</v>
      </c>
      <c r="F295" s="189">
        <v>638565474.74000001</v>
      </c>
      <c r="G295" s="101"/>
      <c r="H295" s="54"/>
      <c r="I295" s="54"/>
    </row>
    <row r="296" spans="1:12" ht="17.25" x14ac:dyDescent="0.4">
      <c r="A296" s="14"/>
      <c r="B296" s="56" t="s">
        <v>804</v>
      </c>
      <c r="C296" s="54"/>
      <c r="D296" s="56" t="s">
        <v>139</v>
      </c>
      <c r="E296" s="190">
        <f>SUM(E293:E295)</f>
        <v>807465191.38</v>
      </c>
      <c r="F296" s="190">
        <f>+F293+F294+F295</f>
        <v>-731730026.36000013</v>
      </c>
      <c r="G296" s="64"/>
      <c r="H296" s="54"/>
      <c r="I296" s="54"/>
    </row>
    <row r="297" spans="1:12" ht="17.25" x14ac:dyDescent="0.4">
      <c r="A297" s="14"/>
      <c r="B297" s="54"/>
      <c r="C297" s="54"/>
      <c r="D297" s="54"/>
      <c r="E297" s="64"/>
      <c r="G297" s="64"/>
      <c r="H297" s="54"/>
      <c r="I297" s="54"/>
    </row>
    <row r="298" spans="1:12" x14ac:dyDescent="0.25">
      <c r="A298" s="14"/>
      <c r="B298" s="83" t="s">
        <v>478</v>
      </c>
      <c r="C298" s="83"/>
      <c r="D298" s="54"/>
      <c r="E298" s="54"/>
      <c r="G298" s="54"/>
      <c r="H298" s="54"/>
      <c r="I298" s="54"/>
    </row>
    <row r="299" spans="1:12" x14ac:dyDescent="0.25">
      <c r="A299" s="14"/>
      <c r="B299" s="83"/>
      <c r="C299" s="83"/>
      <c r="D299" s="54"/>
      <c r="E299" s="54"/>
      <c r="G299" s="54"/>
      <c r="H299" s="54"/>
      <c r="I299" s="54"/>
      <c r="L299" s="53"/>
    </row>
    <row r="300" spans="1:12" x14ac:dyDescent="0.25">
      <c r="A300" s="14"/>
      <c r="B300" s="83" t="s">
        <v>800</v>
      </c>
      <c r="C300" s="83"/>
      <c r="D300" s="54"/>
      <c r="E300" s="54"/>
      <c r="G300" s="54"/>
      <c r="H300" s="54"/>
      <c r="I300" s="54"/>
    </row>
    <row r="301" spans="1:12" x14ac:dyDescent="0.25">
      <c r="A301" s="14"/>
      <c r="B301" s="83"/>
      <c r="C301" s="83"/>
      <c r="D301" s="54"/>
      <c r="E301" s="54"/>
      <c r="G301" s="54"/>
      <c r="H301" s="54"/>
      <c r="I301" s="54"/>
    </row>
    <row r="302" spans="1:12" x14ac:dyDescent="0.25">
      <c r="A302" s="14"/>
      <c r="B302" s="68" t="s">
        <v>973</v>
      </c>
      <c r="C302" s="68"/>
      <c r="D302" s="54"/>
      <c r="E302" s="54"/>
      <c r="G302" s="54"/>
      <c r="H302" s="54"/>
      <c r="I302" s="54"/>
    </row>
    <row r="303" spans="1:12" x14ac:dyDescent="0.25">
      <c r="A303" s="14"/>
      <c r="B303" s="68"/>
      <c r="C303" s="68"/>
      <c r="D303" s="54"/>
      <c r="E303" s="54"/>
      <c r="G303" s="54"/>
      <c r="H303" s="54"/>
      <c r="I303" s="54"/>
    </row>
    <row r="304" spans="1:12" x14ac:dyDescent="0.25">
      <c r="A304" s="14"/>
      <c r="B304" s="130" t="s">
        <v>128</v>
      </c>
      <c r="C304" s="130"/>
      <c r="D304" s="54"/>
      <c r="E304" s="54"/>
      <c r="G304" s="54"/>
      <c r="H304" s="55"/>
      <c r="I304" s="54"/>
    </row>
    <row r="305" spans="1:9" x14ac:dyDescent="0.25">
      <c r="A305" s="14"/>
      <c r="B305" s="130"/>
      <c r="C305" s="130"/>
      <c r="D305" s="54"/>
      <c r="E305" s="128">
        <v>2021</v>
      </c>
      <c r="F305" s="128">
        <v>2020</v>
      </c>
      <c r="G305" s="54"/>
      <c r="H305" s="55"/>
      <c r="I305" s="54"/>
    </row>
    <row r="306" spans="1:9" x14ac:dyDescent="0.25">
      <c r="A306" s="14"/>
      <c r="B306" s="14" t="s">
        <v>687</v>
      </c>
      <c r="C306" s="14"/>
      <c r="D306" s="65"/>
      <c r="E306" s="65">
        <v>202500</v>
      </c>
      <c r="F306" s="65">
        <v>216000</v>
      </c>
      <c r="G306" s="63"/>
      <c r="H306" s="55"/>
      <c r="I306" s="54"/>
    </row>
    <row r="307" spans="1:9" x14ac:dyDescent="0.25">
      <c r="A307" s="14"/>
      <c r="B307" s="14" t="s">
        <v>688</v>
      </c>
      <c r="C307" s="14"/>
      <c r="D307" s="66"/>
      <c r="E307" s="66">
        <v>2109142.87</v>
      </c>
      <c r="F307" s="66">
        <v>2419714.5099999998</v>
      </c>
      <c r="G307" s="63"/>
      <c r="H307" s="55"/>
      <c r="I307" s="54"/>
    </row>
    <row r="308" spans="1:9" x14ac:dyDescent="0.25">
      <c r="A308" s="14"/>
      <c r="B308" s="14" t="s">
        <v>886</v>
      </c>
      <c r="C308" s="14"/>
      <c r="D308" s="66"/>
      <c r="E308" s="66">
        <v>1400</v>
      </c>
      <c r="F308" s="66">
        <v>207525</v>
      </c>
      <c r="G308" s="63"/>
      <c r="H308" s="55"/>
      <c r="I308" s="54"/>
    </row>
    <row r="309" spans="1:9" x14ac:dyDescent="0.25">
      <c r="A309" s="14"/>
      <c r="B309" s="14" t="s">
        <v>784</v>
      </c>
      <c r="C309" s="14"/>
      <c r="D309" s="66"/>
      <c r="E309" s="66">
        <v>1102850</v>
      </c>
      <c r="F309" s="66">
        <v>734250</v>
      </c>
      <c r="G309" s="63"/>
      <c r="H309" s="55"/>
      <c r="I309" s="54"/>
    </row>
    <row r="310" spans="1:9" x14ac:dyDescent="0.25">
      <c r="A310" s="14"/>
      <c r="B310" s="14" t="s">
        <v>689</v>
      </c>
      <c r="C310" s="14"/>
      <c r="D310" s="66"/>
      <c r="E310" s="66">
        <v>108550</v>
      </c>
      <c r="F310" s="66">
        <v>43550</v>
      </c>
      <c r="G310" s="54"/>
      <c r="H310" s="55"/>
      <c r="I310" s="54"/>
    </row>
    <row r="311" spans="1:9" x14ac:dyDescent="0.25">
      <c r="A311" s="14"/>
      <c r="B311" s="14" t="s">
        <v>785</v>
      </c>
      <c r="C311" s="14"/>
      <c r="D311" s="66"/>
      <c r="E311" s="66">
        <v>5000</v>
      </c>
      <c r="F311" s="66">
        <v>56400</v>
      </c>
      <c r="G311" s="63"/>
      <c r="H311" s="55"/>
      <c r="I311" s="54"/>
    </row>
    <row r="312" spans="1:9" x14ac:dyDescent="0.25">
      <c r="A312" s="14"/>
      <c r="B312" s="14" t="s">
        <v>690</v>
      </c>
      <c r="C312" s="14"/>
      <c r="D312" s="66"/>
      <c r="E312" s="66">
        <v>67310</v>
      </c>
      <c r="F312" s="66">
        <v>76230</v>
      </c>
      <c r="G312" s="54"/>
      <c r="H312" s="55"/>
      <c r="I312" s="54"/>
    </row>
    <row r="313" spans="1:9" x14ac:dyDescent="0.25">
      <c r="A313" s="14"/>
      <c r="B313" s="14" t="s">
        <v>691</v>
      </c>
      <c r="C313" s="14"/>
      <c r="D313" s="66"/>
      <c r="E313" s="66">
        <v>100600</v>
      </c>
      <c r="F313" s="66">
        <v>8100</v>
      </c>
      <c r="G313" s="182"/>
      <c r="H313" s="55"/>
      <c r="I313" s="54"/>
    </row>
    <row r="314" spans="1:9" x14ac:dyDescent="0.25">
      <c r="A314" s="14"/>
      <c r="B314" s="14" t="s">
        <v>805</v>
      </c>
      <c r="C314" s="14"/>
      <c r="D314" s="66"/>
      <c r="E314" s="66">
        <v>800</v>
      </c>
      <c r="F314" s="66">
        <v>6000</v>
      </c>
      <c r="G314" s="146"/>
      <c r="H314" s="55"/>
      <c r="I314" s="54"/>
    </row>
    <row r="315" spans="1:9" x14ac:dyDescent="0.25">
      <c r="A315" s="14"/>
      <c r="B315" s="14" t="s">
        <v>692</v>
      </c>
      <c r="C315" s="14"/>
      <c r="D315" s="66"/>
      <c r="E315" s="66">
        <v>9188054</v>
      </c>
      <c r="F315" s="66">
        <v>6819337</v>
      </c>
      <c r="G315" s="54"/>
      <c r="H315" s="55"/>
      <c r="I315" s="54"/>
    </row>
    <row r="316" spans="1:9" x14ac:dyDescent="0.25">
      <c r="A316" s="14"/>
      <c r="B316" s="14" t="s">
        <v>693</v>
      </c>
      <c r="C316" s="14"/>
      <c r="D316" s="66"/>
      <c r="E316" s="66">
        <v>53650</v>
      </c>
      <c r="F316" s="66">
        <v>260716</v>
      </c>
      <c r="G316" s="54"/>
      <c r="H316" s="55"/>
      <c r="I316" s="54"/>
    </row>
    <row r="317" spans="1:9" x14ac:dyDescent="0.25">
      <c r="A317" s="14"/>
      <c r="B317" s="14" t="s">
        <v>694</v>
      </c>
      <c r="C317" s="14"/>
      <c r="D317" s="66"/>
      <c r="E317" s="66">
        <v>44384162.159999996</v>
      </c>
      <c r="F317" s="66">
        <v>18488771.390000001</v>
      </c>
      <c r="G317" s="54"/>
      <c r="H317" s="55"/>
      <c r="I317" s="54"/>
    </row>
    <row r="318" spans="1:9" x14ac:dyDescent="0.25">
      <c r="A318" s="14"/>
      <c r="B318" s="14" t="s">
        <v>695</v>
      </c>
      <c r="C318" s="14"/>
      <c r="D318" s="66"/>
      <c r="E318" s="66">
        <v>2570355</v>
      </c>
      <c r="F318" s="66">
        <v>1205712</v>
      </c>
      <c r="G318" s="54"/>
      <c r="H318" s="55"/>
      <c r="I318" s="54"/>
    </row>
    <row r="319" spans="1:9" x14ac:dyDescent="0.25">
      <c r="A319" s="14"/>
      <c r="B319" s="14" t="s">
        <v>696</v>
      </c>
      <c r="C319" s="14"/>
      <c r="D319" s="66"/>
      <c r="E319" s="66">
        <v>230000</v>
      </c>
      <c r="F319" s="66">
        <v>362300</v>
      </c>
      <c r="G319" s="54"/>
      <c r="H319" s="55"/>
      <c r="I319" s="54"/>
    </row>
    <row r="320" spans="1:9" x14ac:dyDescent="0.25">
      <c r="A320" s="14"/>
      <c r="B320" s="14" t="s">
        <v>697</v>
      </c>
      <c r="C320" s="14"/>
      <c r="D320" s="66"/>
      <c r="E320" s="66">
        <v>612460</v>
      </c>
      <c r="F320" s="66">
        <v>694723</v>
      </c>
      <c r="G320" s="54"/>
      <c r="H320" s="55"/>
      <c r="I320" s="54"/>
    </row>
    <row r="321" spans="1:9" x14ac:dyDescent="0.25">
      <c r="A321" s="14"/>
      <c r="B321" s="14" t="s">
        <v>698</v>
      </c>
      <c r="C321" s="14"/>
      <c r="D321" s="66"/>
      <c r="E321" s="66"/>
      <c r="F321" s="66">
        <v>304670.32</v>
      </c>
      <c r="G321" s="54"/>
      <c r="H321" s="55"/>
      <c r="I321" s="54"/>
    </row>
    <row r="322" spans="1:9" x14ac:dyDescent="0.25">
      <c r="A322" s="14"/>
      <c r="B322" s="14" t="s">
        <v>806</v>
      </c>
      <c r="C322" s="14"/>
      <c r="D322" s="66"/>
      <c r="E322" s="66">
        <v>1366586.53</v>
      </c>
      <c r="F322" s="66">
        <v>6299550</v>
      </c>
      <c r="G322" s="54"/>
      <c r="H322" s="55"/>
      <c r="I322" s="54"/>
    </row>
    <row r="323" spans="1:9" ht="15.75" thickBot="1" x14ac:dyDescent="0.3">
      <c r="A323" s="14"/>
      <c r="B323" s="54"/>
      <c r="C323" s="56"/>
      <c r="D323" s="56" t="s">
        <v>139</v>
      </c>
      <c r="E323" s="67">
        <v>62103420.560000002</v>
      </c>
      <c r="F323" s="67">
        <f>SUM(F306:F322)</f>
        <v>38203549.219999999</v>
      </c>
      <c r="G323" s="54"/>
      <c r="H323" s="55"/>
      <c r="I323" s="54"/>
    </row>
    <row r="324" spans="1:9" ht="15.75" thickTop="1" x14ac:dyDescent="0.25">
      <c r="A324" s="14"/>
      <c r="B324" s="130"/>
      <c r="C324" s="130"/>
      <c r="D324" s="54"/>
      <c r="E324" s="195"/>
      <c r="G324" s="54"/>
      <c r="H324" s="55"/>
      <c r="I324" s="54"/>
    </row>
    <row r="325" spans="1:9" x14ac:dyDescent="0.25">
      <c r="A325" s="14"/>
      <c r="B325" s="83" t="s">
        <v>801</v>
      </c>
      <c r="C325" s="83"/>
      <c r="D325" s="54"/>
      <c r="E325" s="54"/>
      <c r="G325" s="54"/>
      <c r="H325" s="54"/>
      <c r="I325" s="54"/>
    </row>
    <row r="326" spans="1:9" x14ac:dyDescent="0.25">
      <c r="A326" s="14"/>
      <c r="B326" s="69" t="s">
        <v>972</v>
      </c>
      <c r="C326" s="69"/>
      <c r="D326" s="191"/>
      <c r="E326" s="191"/>
      <c r="F326" s="191"/>
      <c r="G326" s="194"/>
      <c r="H326" s="54"/>
      <c r="I326" s="54"/>
    </row>
    <row r="327" spans="1:9" x14ac:dyDescent="0.25">
      <c r="A327" s="14"/>
      <c r="B327" s="130" t="s">
        <v>128</v>
      </c>
      <c r="C327" s="130"/>
      <c r="D327" s="54"/>
      <c r="E327" s="54"/>
      <c r="G327" s="54"/>
      <c r="H327" s="55"/>
      <c r="I327" s="54"/>
    </row>
    <row r="328" spans="1:9" x14ac:dyDescent="0.25">
      <c r="A328" s="14"/>
      <c r="B328" s="130"/>
      <c r="C328" s="130"/>
      <c r="D328" s="54"/>
      <c r="E328" s="128">
        <v>2021</v>
      </c>
      <c r="F328" s="128">
        <v>2020</v>
      </c>
      <c r="G328" s="54"/>
      <c r="H328" s="55"/>
      <c r="I328" s="54"/>
    </row>
    <row r="329" spans="1:9" x14ac:dyDescent="0.25">
      <c r="A329" s="14"/>
      <c r="B329" s="68" t="s">
        <v>699</v>
      </c>
      <c r="C329" s="68"/>
      <c r="D329" s="66"/>
      <c r="E329" s="66">
        <v>1330909.28</v>
      </c>
      <c r="F329" s="66">
        <v>1212548.6599999999</v>
      </c>
      <c r="G329" s="54"/>
      <c r="H329" s="55"/>
      <c r="I329" s="54"/>
    </row>
    <row r="330" spans="1:9" x14ac:dyDescent="0.25">
      <c r="A330" s="14"/>
      <c r="B330" s="69" t="s">
        <v>700</v>
      </c>
      <c r="C330" s="69"/>
      <c r="D330" s="66"/>
      <c r="E330" s="66">
        <v>830100</v>
      </c>
      <c r="F330" s="66">
        <v>403500</v>
      </c>
      <c r="G330" s="54"/>
      <c r="H330" s="55"/>
      <c r="I330" s="54"/>
    </row>
    <row r="331" spans="1:9" x14ac:dyDescent="0.25">
      <c r="A331" s="14"/>
      <c r="B331" s="69" t="s">
        <v>701</v>
      </c>
      <c r="C331" s="69"/>
      <c r="D331" s="66"/>
      <c r="E331" s="66">
        <v>1154560</v>
      </c>
      <c r="F331" s="66">
        <v>854210</v>
      </c>
      <c r="G331" s="54"/>
      <c r="H331" s="55"/>
      <c r="I331" s="54"/>
    </row>
    <row r="332" spans="1:9" x14ac:dyDescent="0.25">
      <c r="A332" s="14"/>
      <c r="B332" s="69" t="s">
        <v>702</v>
      </c>
      <c r="C332" s="69"/>
      <c r="D332" s="66"/>
      <c r="E332" s="66">
        <v>227993.4</v>
      </c>
      <c r="F332" s="66">
        <v>122743.9</v>
      </c>
      <c r="G332" s="54"/>
      <c r="H332" s="55"/>
      <c r="I332" s="54"/>
    </row>
    <row r="333" spans="1:9" x14ac:dyDescent="0.25">
      <c r="A333" s="14"/>
      <c r="B333" s="69" t="s">
        <v>703</v>
      </c>
      <c r="C333" s="69"/>
      <c r="D333" s="66"/>
      <c r="E333" s="66">
        <v>14160142.369999999</v>
      </c>
      <c r="F333" s="66">
        <v>420953</v>
      </c>
      <c r="G333" s="54"/>
      <c r="H333" s="55"/>
      <c r="I333" s="54"/>
    </row>
    <row r="334" spans="1:9" x14ac:dyDescent="0.25">
      <c r="A334" s="14"/>
      <c r="B334" s="69" t="s">
        <v>807</v>
      </c>
      <c r="C334" s="69"/>
      <c r="D334" s="66"/>
      <c r="E334" s="66">
        <v>53620</v>
      </c>
      <c r="F334" s="66">
        <v>73720</v>
      </c>
      <c r="G334" s="54"/>
      <c r="H334" s="55"/>
      <c r="I334" s="54"/>
    </row>
    <row r="335" spans="1:9" x14ac:dyDescent="0.25">
      <c r="A335" s="14"/>
      <c r="B335" s="69" t="s">
        <v>786</v>
      </c>
      <c r="C335" s="69"/>
      <c r="D335" s="66"/>
      <c r="E335" s="66">
        <v>30000</v>
      </c>
      <c r="F335" s="66">
        <v>26700</v>
      </c>
      <c r="G335" s="54"/>
      <c r="H335" s="55"/>
      <c r="I335" s="54"/>
    </row>
    <row r="336" spans="1:9" x14ac:dyDescent="0.25">
      <c r="A336" s="14"/>
      <c r="B336" s="69" t="s">
        <v>704</v>
      </c>
      <c r="C336" s="69"/>
      <c r="D336" s="70"/>
      <c r="E336" s="70">
        <v>21354575.300000001</v>
      </c>
      <c r="F336" s="70">
        <v>11696607.199999999</v>
      </c>
      <c r="G336" s="54"/>
      <c r="H336" s="55"/>
      <c r="I336" s="54"/>
    </row>
    <row r="337" spans="1:9" x14ac:dyDescent="0.25">
      <c r="A337" s="14"/>
      <c r="B337" s="52" t="s">
        <v>787</v>
      </c>
      <c r="C337" s="52"/>
      <c r="D337" s="66"/>
      <c r="E337" s="66"/>
      <c r="F337" s="66">
        <v>5600</v>
      </c>
      <c r="G337" s="54"/>
      <c r="H337" s="55"/>
      <c r="I337" s="54"/>
    </row>
    <row r="338" spans="1:9" ht="15.75" thickBot="1" x14ac:dyDescent="0.3">
      <c r="A338" s="14"/>
      <c r="B338" s="54"/>
      <c r="C338" s="71"/>
      <c r="D338" s="71" t="s">
        <v>139</v>
      </c>
      <c r="E338" s="67">
        <f>SUM(E329:E337)</f>
        <v>39141900.350000001</v>
      </c>
      <c r="F338" s="67">
        <f>SUM(F329:F337)</f>
        <v>14816582.76</v>
      </c>
      <c r="G338" s="54"/>
      <c r="H338" s="55"/>
      <c r="I338" s="54"/>
    </row>
    <row r="339" spans="1:9" ht="15.75" thickTop="1" x14ac:dyDescent="0.25">
      <c r="A339" s="14"/>
      <c r="B339" s="68"/>
      <c r="C339" s="68"/>
      <c r="D339" s="54"/>
      <c r="E339" s="54"/>
      <c r="G339" s="54"/>
      <c r="H339" s="54"/>
      <c r="I339" s="54"/>
    </row>
    <row r="340" spans="1:9" x14ac:dyDescent="0.25">
      <c r="A340" s="14"/>
      <c r="B340" s="68"/>
      <c r="C340" s="68"/>
      <c r="D340" s="54"/>
      <c r="E340" s="54"/>
      <c r="G340" s="54"/>
      <c r="H340" s="54"/>
      <c r="I340" s="54"/>
    </row>
    <row r="341" spans="1:9" x14ac:dyDescent="0.25">
      <c r="A341" s="14"/>
      <c r="B341" s="83" t="s">
        <v>706</v>
      </c>
      <c r="C341" s="83"/>
      <c r="D341" s="54"/>
      <c r="E341" s="54"/>
      <c r="G341" s="54"/>
      <c r="H341" s="54"/>
      <c r="I341" s="54"/>
    </row>
    <row r="342" spans="1:9" x14ac:dyDescent="0.25">
      <c r="A342" s="14"/>
      <c r="B342" s="68" t="s">
        <v>879</v>
      </c>
      <c r="C342" s="68"/>
      <c r="D342" s="54"/>
      <c r="E342" s="54"/>
      <c r="G342" s="54"/>
      <c r="H342" s="54"/>
      <c r="I342" s="54"/>
    </row>
    <row r="343" spans="1:9" x14ac:dyDescent="0.25">
      <c r="A343" s="14"/>
      <c r="B343" s="130" t="s">
        <v>128</v>
      </c>
      <c r="C343" s="130"/>
      <c r="D343" s="54"/>
      <c r="E343" s="54"/>
      <c r="G343" s="54"/>
      <c r="H343" s="55"/>
      <c r="I343" s="54"/>
    </row>
    <row r="344" spans="1:9" x14ac:dyDescent="0.25">
      <c r="A344" s="14"/>
      <c r="B344" s="134"/>
      <c r="C344" s="134"/>
      <c r="D344" s="54"/>
      <c r="E344" s="128">
        <v>2021</v>
      </c>
      <c r="F344" s="128">
        <v>2020</v>
      </c>
      <c r="G344" s="54"/>
      <c r="H344" s="55"/>
      <c r="I344" s="54"/>
    </row>
    <row r="345" spans="1:9" x14ac:dyDescent="0.25">
      <c r="A345" s="14"/>
      <c r="B345" s="134" t="s">
        <v>887</v>
      </c>
      <c r="C345" s="134"/>
      <c r="D345" s="54"/>
      <c r="E345" s="135"/>
      <c r="F345" s="135">
        <v>5000</v>
      </c>
      <c r="G345" s="54"/>
      <c r="H345" s="55"/>
      <c r="I345" s="54"/>
    </row>
    <row r="346" spans="1:9" x14ac:dyDescent="0.25">
      <c r="A346" s="14"/>
      <c r="B346" s="134" t="s">
        <v>888</v>
      </c>
      <c r="C346" s="134"/>
      <c r="D346" s="54"/>
      <c r="E346" s="135"/>
      <c r="F346" s="135">
        <v>5000</v>
      </c>
      <c r="G346" s="54"/>
      <c r="H346" s="55"/>
      <c r="I346" s="54"/>
    </row>
    <row r="347" spans="1:9" x14ac:dyDescent="0.25">
      <c r="A347" s="14"/>
      <c r="B347" s="134" t="s">
        <v>813</v>
      </c>
      <c r="C347" s="134"/>
      <c r="D347" s="54"/>
      <c r="E347" s="135"/>
      <c r="F347" s="135">
        <v>5000</v>
      </c>
      <c r="G347" s="54"/>
      <c r="H347" s="55"/>
      <c r="I347" s="54"/>
    </row>
    <row r="348" spans="1:9" x14ac:dyDescent="0.25">
      <c r="A348" s="14"/>
      <c r="B348" s="134" t="s">
        <v>814</v>
      </c>
      <c r="C348" s="134"/>
      <c r="D348" s="54"/>
      <c r="E348" s="135"/>
      <c r="F348" s="135">
        <v>30000</v>
      </c>
      <c r="G348" s="54"/>
      <c r="H348" s="55"/>
      <c r="I348" s="54"/>
    </row>
    <row r="349" spans="1:9" x14ac:dyDescent="0.25">
      <c r="A349" s="14"/>
      <c r="B349" s="134" t="s">
        <v>815</v>
      </c>
      <c r="C349" s="134"/>
      <c r="D349" s="54"/>
      <c r="E349" s="135"/>
      <c r="F349" s="135">
        <v>5000</v>
      </c>
      <c r="G349" s="54"/>
      <c r="H349" s="55"/>
      <c r="I349" s="54"/>
    </row>
    <row r="350" spans="1:9" x14ac:dyDescent="0.25">
      <c r="A350" s="14"/>
      <c r="B350" s="134" t="s">
        <v>816</v>
      </c>
      <c r="C350" s="134"/>
      <c r="D350" s="54"/>
      <c r="E350" s="135"/>
      <c r="F350" s="135">
        <v>100000</v>
      </c>
      <c r="G350" s="54"/>
      <c r="H350" s="55"/>
      <c r="I350" s="54"/>
    </row>
    <row r="351" spans="1:9" x14ac:dyDescent="0.25">
      <c r="A351" s="14"/>
      <c r="B351" s="134" t="s">
        <v>817</v>
      </c>
      <c r="C351" s="134"/>
      <c r="D351" s="54"/>
      <c r="E351" s="135"/>
      <c r="F351" s="135">
        <v>1000</v>
      </c>
      <c r="G351" s="54"/>
      <c r="H351" s="55"/>
      <c r="I351" s="54"/>
    </row>
    <row r="352" spans="1:9" x14ac:dyDescent="0.25">
      <c r="A352" s="14"/>
      <c r="B352" s="134" t="s">
        <v>892</v>
      </c>
      <c r="C352" s="134"/>
      <c r="D352" s="54"/>
      <c r="E352" s="135"/>
      <c r="F352" s="135">
        <v>100000</v>
      </c>
      <c r="G352" s="54"/>
      <c r="H352" s="55"/>
      <c r="I352" s="54"/>
    </row>
    <row r="353" spans="1:9" x14ac:dyDescent="0.25">
      <c r="A353" s="14"/>
      <c r="B353" s="134" t="s">
        <v>818</v>
      </c>
      <c r="C353" s="134"/>
      <c r="D353" s="54"/>
      <c r="E353" s="135"/>
      <c r="F353" s="135">
        <v>150000</v>
      </c>
      <c r="G353" s="54"/>
      <c r="H353" s="55"/>
      <c r="I353" s="54"/>
    </row>
    <row r="354" spans="1:9" x14ac:dyDescent="0.25">
      <c r="A354" s="14"/>
      <c r="B354" s="134" t="s">
        <v>812</v>
      </c>
      <c r="C354" s="134"/>
      <c r="D354" s="54"/>
      <c r="E354" s="135"/>
      <c r="F354" s="135">
        <v>10000</v>
      </c>
      <c r="G354" s="54"/>
      <c r="H354" s="55"/>
      <c r="I354" s="54"/>
    </row>
    <row r="355" spans="1:9" x14ac:dyDescent="0.25">
      <c r="A355" s="14"/>
      <c r="B355" s="134" t="s">
        <v>889</v>
      </c>
      <c r="C355" s="134"/>
      <c r="D355" s="54"/>
      <c r="E355" s="135"/>
      <c r="F355" s="135">
        <v>20000</v>
      </c>
      <c r="G355" s="54"/>
      <c r="H355" s="55"/>
      <c r="I355" s="54"/>
    </row>
    <row r="356" spans="1:9" x14ac:dyDescent="0.25">
      <c r="A356" s="14"/>
      <c r="B356" s="134" t="s">
        <v>891</v>
      </c>
      <c r="C356" s="134"/>
      <c r="D356" s="54"/>
      <c r="E356" s="135"/>
      <c r="F356" s="135">
        <v>5000</v>
      </c>
      <c r="G356" s="54"/>
      <c r="H356" s="55"/>
      <c r="I356" s="54"/>
    </row>
    <row r="357" spans="1:9" x14ac:dyDescent="0.25">
      <c r="A357" s="14"/>
      <c r="B357" s="134" t="s">
        <v>890</v>
      </c>
      <c r="C357" s="134"/>
      <c r="D357" s="54"/>
      <c r="E357" s="135"/>
      <c r="F357" s="135">
        <v>2000</v>
      </c>
      <c r="G357" s="54"/>
      <c r="H357" s="55"/>
      <c r="I357" s="54"/>
    </row>
    <row r="358" spans="1:9" x14ac:dyDescent="0.25">
      <c r="A358" s="14"/>
      <c r="B358" s="130" t="s">
        <v>810</v>
      </c>
      <c r="C358" s="130"/>
      <c r="D358" s="54"/>
      <c r="E358" s="135"/>
      <c r="F358" s="135">
        <v>6000000</v>
      </c>
      <c r="G358" s="54"/>
      <c r="H358" s="55"/>
      <c r="I358" s="54"/>
    </row>
    <row r="359" spans="1:9" x14ac:dyDescent="0.25">
      <c r="A359" s="14"/>
      <c r="B359" s="52" t="s">
        <v>811</v>
      </c>
      <c r="C359" s="134"/>
      <c r="D359" s="54"/>
      <c r="E359" s="59"/>
      <c r="F359" s="59">
        <v>10000000</v>
      </c>
      <c r="G359" s="54"/>
      <c r="H359" s="55"/>
      <c r="I359" s="54"/>
    </row>
    <row r="360" spans="1:9" x14ac:dyDescent="0.25">
      <c r="A360" s="14"/>
      <c r="B360" s="52" t="s">
        <v>894</v>
      </c>
      <c r="C360" s="52"/>
      <c r="D360" s="59"/>
      <c r="E360" s="59">
        <v>17000</v>
      </c>
      <c r="F360" s="59">
        <v>20986285.949999999</v>
      </c>
      <c r="G360" s="54"/>
      <c r="H360" s="55"/>
      <c r="I360" s="54"/>
    </row>
    <row r="361" spans="1:9" x14ac:dyDescent="0.25">
      <c r="A361" s="14"/>
      <c r="B361" s="52" t="s">
        <v>705</v>
      </c>
      <c r="C361" s="52"/>
      <c r="D361" s="70"/>
      <c r="E361" s="70">
        <v>425872055.19999999</v>
      </c>
      <c r="F361" s="70">
        <v>364128879.39999998</v>
      </c>
      <c r="G361" s="54"/>
      <c r="H361" s="55"/>
      <c r="I361" s="54"/>
    </row>
    <row r="362" spans="1:9" x14ac:dyDescent="0.25">
      <c r="A362" s="14"/>
      <c r="B362" s="52" t="s">
        <v>893</v>
      </c>
      <c r="C362" s="52"/>
      <c r="D362" s="70"/>
      <c r="E362" s="70">
        <v>281656404.80000001</v>
      </c>
      <c r="F362" s="70">
        <v>260092058.59999999</v>
      </c>
      <c r="G362" s="54"/>
      <c r="H362" s="55"/>
      <c r="I362" s="54"/>
    </row>
    <row r="363" spans="1:9" ht="15.75" thickBot="1" x14ac:dyDescent="0.3">
      <c r="A363" s="14"/>
      <c r="B363" s="54"/>
      <c r="C363" s="71"/>
      <c r="D363" s="71" t="s">
        <v>139</v>
      </c>
      <c r="E363" s="67">
        <f>SUM(E345:E362)</f>
        <v>707545460</v>
      </c>
      <c r="F363" s="67">
        <f>SUM(F345:F362)</f>
        <v>661645223.94999993</v>
      </c>
      <c r="G363" s="54"/>
      <c r="H363" s="55"/>
      <c r="I363" s="54"/>
    </row>
    <row r="364" spans="1:9" ht="15.75" thickTop="1" x14ac:dyDescent="0.25">
      <c r="A364" s="14"/>
      <c r="B364" s="130"/>
      <c r="C364" s="130"/>
      <c r="D364" s="54"/>
      <c r="E364" s="54"/>
      <c r="G364" s="54"/>
      <c r="H364" s="55"/>
      <c r="I364" s="54"/>
    </row>
    <row r="365" spans="1:9" x14ac:dyDescent="0.25">
      <c r="A365" s="14"/>
      <c r="B365" s="83" t="s">
        <v>722</v>
      </c>
      <c r="C365" s="83"/>
      <c r="D365" s="54"/>
      <c r="E365" s="54" t="s">
        <v>107</v>
      </c>
      <c r="G365" s="54"/>
      <c r="H365" s="54"/>
      <c r="I365" s="54"/>
    </row>
    <row r="366" spans="1:9" x14ac:dyDescent="0.25">
      <c r="A366" s="14"/>
      <c r="B366" s="68" t="s">
        <v>880</v>
      </c>
      <c r="C366" s="68"/>
      <c r="D366" s="54"/>
      <c r="E366" s="54"/>
      <c r="G366" s="54"/>
      <c r="H366" s="54"/>
      <c r="I366" s="54"/>
    </row>
    <row r="367" spans="1:9" x14ac:dyDescent="0.25">
      <c r="A367" s="14"/>
      <c r="B367" s="130" t="s">
        <v>128</v>
      </c>
      <c r="C367" s="130"/>
      <c r="D367" s="54"/>
      <c r="E367" s="128">
        <v>2021</v>
      </c>
      <c r="F367" s="128">
        <v>2020</v>
      </c>
      <c r="G367" s="54"/>
      <c r="H367" s="102"/>
      <c r="I367" s="54"/>
    </row>
    <row r="368" spans="1:9" x14ac:dyDescent="0.25">
      <c r="A368" s="14"/>
      <c r="B368" s="130" t="s">
        <v>808</v>
      </c>
      <c r="C368" s="130"/>
      <c r="D368" s="54"/>
      <c r="E368" s="135">
        <v>1572992.99</v>
      </c>
      <c r="F368" s="135">
        <v>200560</v>
      </c>
      <c r="G368" s="54"/>
      <c r="H368" s="102"/>
      <c r="I368" s="54"/>
    </row>
    <row r="369" spans="1:9" x14ac:dyDescent="0.25">
      <c r="A369" s="14"/>
      <c r="B369" s="68" t="s">
        <v>707</v>
      </c>
      <c r="C369" s="68"/>
      <c r="D369" s="66"/>
      <c r="E369" s="66">
        <v>20440123.350000001</v>
      </c>
      <c r="F369" s="66">
        <v>14818039.029999999</v>
      </c>
      <c r="G369" s="54"/>
      <c r="H369" s="103"/>
      <c r="I369" s="54"/>
    </row>
    <row r="370" spans="1:9" x14ac:dyDescent="0.25">
      <c r="A370" s="14"/>
      <c r="B370" s="14" t="s">
        <v>708</v>
      </c>
      <c r="C370" s="14"/>
      <c r="D370" s="66"/>
      <c r="E370" s="66">
        <v>2701540</v>
      </c>
      <c r="F370" s="66">
        <v>2253658</v>
      </c>
      <c r="G370" s="54"/>
      <c r="H370" s="54"/>
      <c r="I370" s="54"/>
    </row>
    <row r="371" spans="1:9" x14ac:dyDescent="0.25">
      <c r="A371" s="14"/>
      <c r="B371" s="14" t="s">
        <v>809</v>
      </c>
      <c r="C371" s="14"/>
      <c r="D371" s="66"/>
      <c r="E371" s="66">
        <v>505766.40000000002</v>
      </c>
      <c r="F371" s="66">
        <v>35800</v>
      </c>
      <c r="G371" s="54"/>
      <c r="H371" s="54"/>
      <c r="I371" s="54"/>
    </row>
    <row r="372" spans="1:9" x14ac:dyDescent="0.25">
      <c r="A372" s="14"/>
      <c r="B372" s="14" t="s">
        <v>709</v>
      </c>
      <c r="C372" s="14"/>
      <c r="D372" s="66"/>
      <c r="E372" s="66">
        <v>4350745.46</v>
      </c>
      <c r="F372" s="66">
        <v>14600913.310000001</v>
      </c>
      <c r="G372" s="54"/>
      <c r="H372" s="54"/>
      <c r="I372" s="54"/>
    </row>
    <row r="373" spans="1:9" ht="15.75" thickBot="1" x14ac:dyDescent="0.3">
      <c r="A373" s="14"/>
      <c r="B373" s="54"/>
      <c r="C373" s="56"/>
      <c r="D373" s="56" t="s">
        <v>139</v>
      </c>
      <c r="E373" s="72">
        <f>SUM(E368:E372)</f>
        <v>29571168.199999999</v>
      </c>
      <c r="F373" s="72">
        <f>SUM(F368:F372)</f>
        <v>31908970.340000004</v>
      </c>
      <c r="G373" s="54"/>
      <c r="H373" s="54"/>
      <c r="I373" s="54"/>
    </row>
    <row r="374" spans="1:9" ht="15.75" thickTop="1" x14ac:dyDescent="0.25">
      <c r="A374" s="14"/>
      <c r="B374" s="68"/>
      <c r="C374" s="68"/>
      <c r="D374" s="54"/>
      <c r="E374" s="54"/>
      <c r="G374" s="54"/>
      <c r="H374" s="54"/>
      <c r="I374" s="54"/>
    </row>
    <row r="375" spans="1:9" x14ac:dyDescent="0.25">
      <c r="A375" s="14"/>
      <c r="B375" s="83" t="s">
        <v>495</v>
      </c>
      <c r="C375" s="68"/>
      <c r="D375" s="54"/>
      <c r="E375" s="54"/>
      <c r="G375" s="54"/>
      <c r="H375" s="54"/>
      <c r="I375" s="54"/>
    </row>
    <row r="376" spans="1:9" x14ac:dyDescent="0.25">
      <c r="A376" s="14"/>
      <c r="B376" s="83" t="s">
        <v>723</v>
      </c>
      <c r="C376" s="83"/>
      <c r="D376" s="54"/>
      <c r="E376" s="54"/>
      <c r="G376" s="54"/>
      <c r="H376" s="54"/>
      <c r="I376" s="54"/>
    </row>
    <row r="377" spans="1:9" x14ac:dyDescent="0.25">
      <c r="A377" s="14"/>
      <c r="B377" s="68" t="s">
        <v>881</v>
      </c>
      <c r="C377" s="68"/>
      <c r="D377" s="54"/>
      <c r="E377" s="54"/>
      <c r="G377" s="54"/>
      <c r="H377" s="54"/>
      <c r="I377" s="54"/>
    </row>
    <row r="378" spans="1:9" x14ac:dyDescent="0.25">
      <c r="A378" s="14"/>
      <c r="B378" s="130" t="s">
        <v>128</v>
      </c>
      <c r="C378" s="130"/>
      <c r="D378" s="54"/>
      <c r="E378" s="54"/>
      <c r="G378" s="54"/>
      <c r="H378" s="55"/>
      <c r="I378" s="54"/>
    </row>
    <row r="379" spans="1:9" x14ac:dyDescent="0.25">
      <c r="A379" s="14"/>
      <c r="B379" s="130"/>
      <c r="C379" s="130"/>
      <c r="D379" s="54"/>
      <c r="E379" s="128">
        <v>2021</v>
      </c>
      <c r="F379" s="128">
        <v>2020</v>
      </c>
      <c r="G379" s="54"/>
      <c r="H379" s="55"/>
      <c r="I379" s="54"/>
    </row>
    <row r="380" spans="1:9" x14ac:dyDescent="0.25">
      <c r="A380" s="14"/>
      <c r="B380" s="68" t="s">
        <v>710</v>
      </c>
      <c r="C380" s="68"/>
      <c r="D380" s="54"/>
      <c r="E380" s="51">
        <v>171579070.16999999</v>
      </c>
      <c r="F380" s="51">
        <v>140445173.86000001</v>
      </c>
      <c r="G380" s="54"/>
      <c r="H380" s="55"/>
      <c r="I380" s="54"/>
    </row>
    <row r="381" spans="1:9" x14ac:dyDescent="0.25">
      <c r="A381" s="14"/>
      <c r="B381" s="68" t="s">
        <v>711</v>
      </c>
      <c r="C381" s="68"/>
      <c r="D381" s="54"/>
      <c r="E381" s="51">
        <v>7990601.4500000002</v>
      </c>
      <c r="F381" s="51">
        <v>8312228.0099999998</v>
      </c>
      <c r="G381" s="54"/>
      <c r="H381" s="55"/>
      <c r="I381" s="54"/>
    </row>
    <row r="382" spans="1:9" x14ac:dyDescent="0.25">
      <c r="A382" s="14"/>
      <c r="B382" s="68" t="s">
        <v>712</v>
      </c>
      <c r="C382" s="68"/>
      <c r="D382" s="54"/>
      <c r="E382" s="66">
        <v>161979683.59999999</v>
      </c>
      <c r="F382" s="66">
        <v>115184806.19</v>
      </c>
      <c r="G382" s="54"/>
      <c r="H382" s="55"/>
      <c r="I382" s="54"/>
    </row>
    <row r="383" spans="1:9" x14ac:dyDescent="0.25">
      <c r="A383" s="14"/>
      <c r="B383" s="52" t="s">
        <v>713</v>
      </c>
      <c r="C383" s="52"/>
      <c r="D383" s="54"/>
      <c r="E383" s="59">
        <v>13051713.84</v>
      </c>
      <c r="F383" s="59">
        <v>10963174.75</v>
      </c>
      <c r="G383" s="54"/>
      <c r="H383" s="55"/>
      <c r="I383" s="54"/>
    </row>
    <row r="384" spans="1:9" x14ac:dyDescent="0.25">
      <c r="A384" s="14"/>
      <c r="B384" s="68" t="s">
        <v>714</v>
      </c>
      <c r="C384" s="68"/>
      <c r="D384" s="54"/>
      <c r="E384" s="66">
        <v>13839252.43</v>
      </c>
      <c r="F384" s="66">
        <v>7361114.1200000001</v>
      </c>
      <c r="G384" s="54"/>
      <c r="H384" s="55"/>
      <c r="I384" s="54"/>
    </row>
    <row r="385" spans="1:9" x14ac:dyDescent="0.25">
      <c r="A385" s="14"/>
      <c r="B385" s="68" t="s">
        <v>822</v>
      </c>
      <c r="C385" s="68"/>
      <c r="D385" s="54"/>
      <c r="E385" s="66">
        <v>28746325.07</v>
      </c>
      <c r="F385" s="66">
        <v>21477755.16</v>
      </c>
      <c r="G385" s="54"/>
      <c r="H385" s="55"/>
      <c r="I385" s="54"/>
    </row>
    <row r="386" spans="1:9" x14ac:dyDescent="0.25">
      <c r="A386" s="14"/>
      <c r="B386" s="68" t="s">
        <v>715</v>
      </c>
      <c r="C386" s="68"/>
      <c r="D386" s="54"/>
      <c r="E386" s="66">
        <v>2655820.87</v>
      </c>
      <c r="F386" s="66">
        <v>561165.15</v>
      </c>
      <c r="G386" s="54"/>
      <c r="H386" s="55"/>
      <c r="I386" s="54"/>
    </row>
    <row r="387" spans="1:9" x14ac:dyDescent="0.25">
      <c r="A387" s="14"/>
      <c r="B387" s="68" t="s">
        <v>716</v>
      </c>
      <c r="C387" s="68"/>
      <c r="D387" s="54"/>
      <c r="E387" s="51">
        <v>1158511.3899999999</v>
      </c>
      <c r="F387" s="51">
        <v>1466674.52</v>
      </c>
      <c r="G387" s="54"/>
      <c r="H387" s="55"/>
      <c r="I387" s="54"/>
    </row>
    <row r="388" spans="1:9" x14ac:dyDescent="0.25">
      <c r="A388" s="14"/>
      <c r="B388" s="68" t="s">
        <v>974</v>
      </c>
      <c r="C388" s="68"/>
      <c r="D388" s="54"/>
      <c r="E388" s="51">
        <v>1268935.08</v>
      </c>
      <c r="F388" s="51">
        <v>123000</v>
      </c>
      <c r="G388" s="54"/>
      <c r="H388" s="55"/>
      <c r="I388" s="54"/>
    </row>
    <row r="389" spans="1:9" x14ac:dyDescent="0.25">
      <c r="A389" s="14"/>
      <c r="B389" s="68" t="s">
        <v>717</v>
      </c>
      <c r="C389" s="68"/>
      <c r="D389" s="54"/>
      <c r="E389" s="66"/>
      <c r="F389" s="66">
        <v>96779.18</v>
      </c>
      <c r="G389" s="54"/>
      <c r="H389" s="55"/>
      <c r="I389" s="54"/>
    </row>
    <row r="390" spans="1:9" x14ac:dyDescent="0.25">
      <c r="A390" s="14"/>
      <c r="B390" s="68" t="s">
        <v>718</v>
      </c>
      <c r="C390" s="68"/>
      <c r="D390" s="54"/>
      <c r="E390" s="66">
        <v>12725900</v>
      </c>
      <c r="F390" s="66">
        <v>12959800.08</v>
      </c>
      <c r="G390" s="54"/>
      <c r="H390" s="55"/>
      <c r="I390" s="54"/>
    </row>
    <row r="391" spans="1:9" x14ac:dyDescent="0.25">
      <c r="A391" s="14"/>
      <c r="B391" s="68" t="s">
        <v>719</v>
      </c>
      <c r="C391" s="68"/>
      <c r="D391" s="54"/>
      <c r="E391" s="51">
        <v>823000</v>
      </c>
      <c r="F391" s="51">
        <v>693350</v>
      </c>
      <c r="G391" s="54"/>
      <c r="H391" s="55"/>
      <c r="I391" s="54"/>
    </row>
    <row r="392" spans="1:9" x14ac:dyDescent="0.25">
      <c r="A392" s="14"/>
      <c r="B392" s="68" t="s">
        <v>788</v>
      </c>
      <c r="C392" s="68"/>
      <c r="D392" s="54"/>
      <c r="E392" s="59">
        <v>1884762.5</v>
      </c>
      <c r="F392" s="59">
        <v>682950</v>
      </c>
      <c r="G392" s="54"/>
      <c r="H392" s="55"/>
      <c r="I392" s="54"/>
    </row>
    <row r="393" spans="1:9" x14ac:dyDescent="0.25">
      <c r="A393" s="14"/>
      <c r="B393" s="68" t="s">
        <v>846</v>
      </c>
      <c r="C393" s="68"/>
      <c r="D393" s="54"/>
      <c r="E393" s="59"/>
      <c r="F393" s="63"/>
      <c r="G393" s="54"/>
      <c r="H393" s="55"/>
      <c r="I393" s="54"/>
    </row>
    <row r="394" spans="1:9" ht="15.75" thickBot="1" x14ac:dyDescent="0.3">
      <c r="A394" s="14"/>
      <c r="C394" s="73"/>
      <c r="D394" s="73" t="s">
        <v>139</v>
      </c>
      <c r="E394" s="72">
        <f>SUM(E380:E392)</f>
        <v>417703576.39999992</v>
      </c>
      <c r="F394" s="183">
        <f>SUM(F380:F393)</f>
        <v>320327971.01999998</v>
      </c>
      <c r="G394" s="54"/>
      <c r="H394" s="55"/>
      <c r="I394" s="54"/>
    </row>
    <row r="395" spans="1:9" ht="15.75" thickTop="1" x14ac:dyDescent="0.25">
      <c r="A395" s="14"/>
      <c r="C395" s="73"/>
      <c r="D395" s="73"/>
      <c r="E395" s="78"/>
      <c r="F395" s="184"/>
      <c r="G395" s="54"/>
      <c r="H395" s="55"/>
      <c r="I395" s="54"/>
    </row>
    <row r="396" spans="1:9" x14ac:dyDescent="0.25">
      <c r="A396" s="14"/>
      <c r="B396" s="68" t="s">
        <v>869</v>
      </c>
      <c r="C396" s="73"/>
      <c r="D396" s="73"/>
      <c r="E396" s="78"/>
      <c r="F396" s="184"/>
      <c r="G396" s="54"/>
      <c r="H396" s="55"/>
      <c r="I396" s="54"/>
    </row>
    <row r="397" spans="1:9" x14ac:dyDescent="0.25">
      <c r="A397" s="14"/>
      <c r="B397" s="87" t="s">
        <v>870</v>
      </c>
      <c r="C397" s="181"/>
      <c r="D397" s="73"/>
      <c r="E397" s="78"/>
      <c r="F397" s="184"/>
      <c r="G397" s="54"/>
      <c r="H397" s="55"/>
      <c r="I397" s="54"/>
    </row>
    <row r="398" spans="1:9" x14ac:dyDescent="0.25">
      <c r="A398" s="14"/>
      <c r="B398" s="87"/>
      <c r="C398" s="181"/>
      <c r="D398" s="73"/>
      <c r="E398" s="78"/>
      <c r="F398" s="184"/>
      <c r="G398" s="54"/>
      <c r="H398" s="55"/>
      <c r="I398" s="54"/>
    </row>
    <row r="399" spans="1:9" x14ac:dyDescent="0.25">
      <c r="A399" s="14"/>
      <c r="B399" s="87" t="s">
        <v>986</v>
      </c>
      <c r="C399" s="181"/>
      <c r="D399" s="73"/>
      <c r="E399" s="78"/>
      <c r="F399" s="184"/>
      <c r="G399" s="54"/>
      <c r="H399" s="55"/>
      <c r="I399" s="54"/>
    </row>
    <row r="400" spans="1:9" x14ac:dyDescent="0.25">
      <c r="A400" s="14"/>
      <c r="B400" s="87"/>
      <c r="C400" s="181"/>
      <c r="D400" s="73"/>
      <c r="E400" s="78"/>
      <c r="F400" s="184"/>
      <c r="G400" s="54"/>
      <c r="H400" s="55"/>
      <c r="I400" s="54"/>
    </row>
    <row r="401" spans="1:9" x14ac:dyDescent="0.25">
      <c r="A401" s="14"/>
      <c r="B401" s="83" t="s">
        <v>724</v>
      </c>
      <c r="C401" s="83"/>
      <c r="D401" s="54"/>
      <c r="E401" s="54"/>
      <c r="G401" s="54"/>
      <c r="H401" s="54"/>
      <c r="I401" s="54"/>
    </row>
    <row r="402" spans="1:9" x14ac:dyDescent="0.25">
      <c r="A402" s="14"/>
      <c r="B402" s="68" t="s">
        <v>882</v>
      </c>
      <c r="C402" s="68"/>
      <c r="D402" s="54"/>
      <c r="E402" s="54"/>
      <c r="G402" s="54"/>
      <c r="H402" s="54"/>
      <c r="I402" s="54"/>
    </row>
    <row r="403" spans="1:9" x14ac:dyDescent="0.25">
      <c r="A403" s="14"/>
      <c r="B403" s="130" t="s">
        <v>128</v>
      </c>
      <c r="C403" s="130"/>
      <c r="D403" s="54"/>
      <c r="E403" s="54"/>
      <c r="G403" s="54"/>
      <c r="H403" s="55"/>
      <c r="I403" s="54"/>
    </row>
    <row r="404" spans="1:9" x14ac:dyDescent="0.25">
      <c r="A404" s="14"/>
      <c r="B404" s="130"/>
      <c r="C404" s="130"/>
      <c r="D404" s="54"/>
      <c r="E404" s="128">
        <v>2021</v>
      </c>
      <c r="F404" s="128">
        <v>2020</v>
      </c>
      <c r="G404" s="54"/>
      <c r="H404" s="55"/>
      <c r="I404" s="54"/>
    </row>
    <row r="405" spans="1:9" x14ac:dyDescent="0.25">
      <c r="A405" s="14"/>
      <c r="B405" s="58" t="s">
        <v>720</v>
      </c>
      <c r="C405" s="58"/>
      <c r="D405" s="54"/>
      <c r="E405" s="70">
        <v>30076610.809999999</v>
      </c>
      <c r="F405" s="70">
        <v>25637013.960000001</v>
      </c>
      <c r="G405" s="70"/>
      <c r="H405" s="89"/>
      <c r="I405" s="54"/>
    </row>
    <row r="406" spans="1:9" x14ac:dyDescent="0.25">
      <c r="A406" s="14"/>
      <c r="B406" s="58" t="s">
        <v>721</v>
      </c>
      <c r="C406" s="58"/>
      <c r="D406" s="54"/>
      <c r="E406" s="70">
        <v>6838027.6399999997</v>
      </c>
      <c r="F406" s="70">
        <v>6144164.8099999996</v>
      </c>
      <c r="G406" s="70"/>
      <c r="H406" s="89"/>
      <c r="I406" s="54"/>
    </row>
    <row r="407" spans="1:9" ht="15.75" thickBot="1" x14ac:dyDescent="0.3">
      <c r="A407" s="14"/>
      <c r="B407" s="130"/>
      <c r="C407" s="130"/>
      <c r="D407" s="74" t="s">
        <v>139</v>
      </c>
      <c r="E407" s="75">
        <f>SUM(E405:E406)</f>
        <v>36914638.449999996</v>
      </c>
      <c r="F407" s="75">
        <f>SUM(F405:F406)</f>
        <v>31781178.77</v>
      </c>
      <c r="G407" s="115"/>
      <c r="H407" s="89"/>
      <c r="I407" s="54"/>
    </row>
    <row r="408" spans="1:9" ht="15.75" thickTop="1" x14ac:dyDescent="0.25">
      <c r="A408" s="14"/>
      <c r="B408" s="130"/>
      <c r="C408" s="130"/>
      <c r="D408" s="130"/>
      <c r="E408" s="89"/>
      <c r="G408" s="54"/>
      <c r="H408" s="89"/>
      <c r="I408" s="54"/>
    </row>
    <row r="409" spans="1:9" x14ac:dyDescent="0.25">
      <c r="A409" s="14"/>
      <c r="B409" s="83" t="s">
        <v>725</v>
      </c>
      <c r="C409" s="83"/>
      <c r="D409" s="54"/>
      <c r="E409" s="54"/>
      <c r="G409" s="54"/>
      <c r="H409" s="54"/>
      <c r="I409" s="54"/>
    </row>
    <row r="410" spans="1:9" x14ac:dyDescent="0.25">
      <c r="A410" s="14"/>
      <c r="B410" s="68" t="s">
        <v>971</v>
      </c>
      <c r="C410" s="69"/>
      <c r="D410" s="54"/>
      <c r="E410" s="54"/>
      <c r="G410" s="54"/>
      <c r="H410" s="54"/>
      <c r="I410" s="54"/>
    </row>
    <row r="411" spans="1:9" x14ac:dyDescent="0.25">
      <c r="A411" s="14"/>
      <c r="B411" s="130" t="s">
        <v>128</v>
      </c>
      <c r="C411" s="130"/>
      <c r="D411" s="54"/>
      <c r="E411" s="54"/>
      <c r="G411" s="54"/>
      <c r="H411" s="54"/>
      <c r="I411" s="54"/>
    </row>
    <row r="412" spans="1:9" x14ac:dyDescent="0.25">
      <c r="A412" s="14"/>
      <c r="B412" s="54"/>
      <c r="C412" s="54"/>
      <c r="D412" s="131"/>
      <c r="E412" s="131">
        <v>2021</v>
      </c>
      <c r="F412" s="128">
        <v>2020</v>
      </c>
      <c r="G412" s="54"/>
      <c r="H412" s="55"/>
      <c r="I412" s="54"/>
    </row>
    <row r="413" spans="1:9" x14ac:dyDescent="0.25">
      <c r="A413" s="14"/>
      <c r="B413" s="68" t="s">
        <v>565</v>
      </c>
      <c r="C413" s="68"/>
      <c r="D413" s="104"/>
      <c r="E413" s="104">
        <v>812549</v>
      </c>
      <c r="F413" s="104">
        <v>8369107.0499999998</v>
      </c>
      <c r="G413" s="54"/>
      <c r="H413" s="55"/>
      <c r="I413" s="54"/>
    </row>
    <row r="414" spans="1:9" x14ac:dyDescent="0.25">
      <c r="A414" s="14"/>
      <c r="B414" s="68" t="s">
        <v>566</v>
      </c>
      <c r="C414" s="68"/>
      <c r="D414" s="76"/>
      <c r="E414" s="76">
        <v>197269.16</v>
      </c>
      <c r="F414" s="76">
        <v>48027.51</v>
      </c>
      <c r="G414" s="54"/>
      <c r="H414" s="55"/>
      <c r="I414" s="54"/>
    </row>
    <row r="415" spans="1:9" x14ac:dyDescent="0.25">
      <c r="A415" s="14"/>
      <c r="B415" s="68" t="s">
        <v>731</v>
      </c>
      <c r="C415" s="68"/>
      <c r="D415" s="77"/>
      <c r="E415" s="77">
        <v>10867.47</v>
      </c>
      <c r="F415" s="77">
        <v>1652</v>
      </c>
      <c r="G415" s="54"/>
      <c r="H415" s="55"/>
      <c r="I415" s="54"/>
    </row>
    <row r="416" spans="1:9" x14ac:dyDescent="0.25">
      <c r="A416" s="14"/>
      <c r="B416" s="68" t="s">
        <v>820</v>
      </c>
      <c r="C416" s="68"/>
      <c r="D416" s="77"/>
      <c r="E416" s="77">
        <v>28450.2</v>
      </c>
      <c r="F416" s="77">
        <v>4061.68</v>
      </c>
      <c r="G416" s="54"/>
      <c r="H416" s="55"/>
      <c r="I416" s="54"/>
    </row>
    <row r="417" spans="1:9" x14ac:dyDescent="0.25">
      <c r="A417" s="14"/>
      <c r="B417" s="68" t="s">
        <v>567</v>
      </c>
      <c r="C417" s="68"/>
      <c r="D417" s="77"/>
      <c r="E417" s="77">
        <v>303708.42</v>
      </c>
      <c r="F417" s="77">
        <v>14315.95</v>
      </c>
      <c r="G417" s="54"/>
      <c r="H417" s="55"/>
      <c r="I417" s="54"/>
    </row>
    <row r="418" spans="1:9" x14ac:dyDescent="0.25">
      <c r="A418" s="14"/>
      <c r="B418" s="68" t="s">
        <v>568</v>
      </c>
      <c r="C418" s="68"/>
      <c r="D418" s="77"/>
      <c r="E418" s="77">
        <v>1860581.29</v>
      </c>
      <c r="F418" s="77">
        <v>1043174.84</v>
      </c>
      <c r="G418" s="54"/>
      <c r="H418" s="55"/>
      <c r="I418" s="54"/>
    </row>
    <row r="419" spans="1:9" x14ac:dyDescent="0.25">
      <c r="A419" s="14"/>
      <c r="B419" s="68" t="s">
        <v>975</v>
      </c>
      <c r="C419" s="68"/>
      <c r="D419" s="77"/>
      <c r="E419" s="77">
        <v>56050</v>
      </c>
      <c r="F419" s="77"/>
      <c r="G419" s="54"/>
      <c r="H419" s="55"/>
      <c r="I419" s="54"/>
    </row>
    <row r="420" spans="1:9" x14ac:dyDescent="0.25">
      <c r="A420" s="14"/>
      <c r="B420" s="68" t="s">
        <v>569</v>
      </c>
      <c r="C420" s="68"/>
      <c r="D420" s="77"/>
      <c r="E420" s="77">
        <v>404539.05</v>
      </c>
      <c r="F420" s="77">
        <v>518081.84</v>
      </c>
      <c r="G420" s="54"/>
      <c r="H420" s="55"/>
      <c r="I420" s="54"/>
    </row>
    <row r="421" spans="1:9" x14ac:dyDescent="0.25">
      <c r="A421" s="14"/>
      <c r="B421" s="68" t="s">
        <v>732</v>
      </c>
      <c r="C421" s="68"/>
      <c r="D421" s="77"/>
      <c r="E421" s="77">
        <v>88336.06</v>
      </c>
      <c r="F421" s="77">
        <v>318942.73</v>
      </c>
      <c r="G421" s="54"/>
      <c r="H421" s="55"/>
      <c r="I421" s="54"/>
    </row>
    <row r="422" spans="1:9" x14ac:dyDescent="0.25">
      <c r="A422" s="14"/>
      <c r="B422" s="68" t="s">
        <v>733</v>
      </c>
      <c r="C422" s="68"/>
      <c r="D422" s="105"/>
      <c r="E422" s="105">
        <v>678446.98</v>
      </c>
      <c r="F422" s="105">
        <v>536062.71999999997</v>
      </c>
      <c r="G422" s="54"/>
      <c r="H422" s="55"/>
      <c r="I422" s="54"/>
    </row>
    <row r="423" spans="1:9" x14ac:dyDescent="0.25">
      <c r="A423" s="14"/>
      <c r="B423" s="68" t="s">
        <v>776</v>
      </c>
      <c r="C423" s="68"/>
      <c r="D423" s="77"/>
      <c r="E423" s="77">
        <v>1445591.6</v>
      </c>
      <c r="F423" s="77">
        <v>1565272.08</v>
      </c>
      <c r="G423" s="54"/>
      <c r="H423" s="55"/>
      <c r="I423" s="54"/>
    </row>
    <row r="424" spans="1:9" x14ac:dyDescent="0.25">
      <c r="A424" s="14"/>
      <c r="B424" s="68" t="s">
        <v>570</v>
      </c>
      <c r="C424" s="68"/>
      <c r="D424" s="77"/>
      <c r="E424" s="77">
        <v>2122179.87</v>
      </c>
      <c r="F424" s="77">
        <v>241946.87</v>
      </c>
      <c r="G424" s="54"/>
      <c r="H424" s="55"/>
      <c r="I424" s="54"/>
    </row>
    <row r="425" spans="1:9" x14ac:dyDescent="0.25">
      <c r="A425" s="14"/>
      <c r="B425" s="68" t="s">
        <v>734</v>
      </c>
      <c r="C425" s="68"/>
      <c r="D425" s="77"/>
      <c r="E425" s="77">
        <v>135</v>
      </c>
      <c r="F425" s="77">
        <v>254.24</v>
      </c>
      <c r="G425" s="54"/>
      <c r="H425" s="55"/>
      <c r="I425" s="54"/>
    </row>
    <row r="426" spans="1:9" x14ac:dyDescent="0.25">
      <c r="A426" s="14"/>
      <c r="B426" s="68" t="s">
        <v>821</v>
      </c>
      <c r="C426" s="68"/>
      <c r="D426" s="77"/>
      <c r="E426" s="77">
        <v>1150670.28</v>
      </c>
      <c r="F426" s="77">
        <v>120609.76</v>
      </c>
      <c r="G426" s="54"/>
      <c r="H426" s="55"/>
      <c r="I426" s="54"/>
    </row>
    <row r="427" spans="1:9" x14ac:dyDescent="0.25">
      <c r="A427" s="14"/>
      <c r="B427" s="68" t="s">
        <v>735</v>
      </c>
      <c r="C427" s="68"/>
      <c r="D427" s="77"/>
      <c r="E427" s="77">
        <v>30544.77</v>
      </c>
      <c r="F427" s="77">
        <v>77189</v>
      </c>
      <c r="G427" s="54"/>
      <c r="H427" s="55"/>
      <c r="I427" s="54"/>
    </row>
    <row r="428" spans="1:9" x14ac:dyDescent="0.25">
      <c r="A428" s="14"/>
      <c r="B428" s="68" t="s">
        <v>789</v>
      </c>
      <c r="C428" s="68"/>
      <c r="D428" s="77"/>
      <c r="E428" s="77">
        <v>11181.4</v>
      </c>
      <c r="F428" s="77">
        <v>966152.14</v>
      </c>
      <c r="G428" s="54"/>
      <c r="H428" s="55"/>
      <c r="I428" s="54"/>
    </row>
    <row r="429" spans="1:9" x14ac:dyDescent="0.25">
      <c r="A429" s="14"/>
      <c r="B429" s="68" t="s">
        <v>736</v>
      </c>
      <c r="C429" s="68"/>
      <c r="D429" s="77"/>
      <c r="E429" s="77">
        <v>18294</v>
      </c>
      <c r="F429" s="77">
        <v>328191.8</v>
      </c>
      <c r="G429" s="54"/>
      <c r="H429" s="55"/>
      <c r="I429" s="54"/>
    </row>
    <row r="430" spans="1:9" x14ac:dyDescent="0.25">
      <c r="A430" s="14"/>
      <c r="B430" s="68" t="s">
        <v>777</v>
      </c>
      <c r="C430" s="68"/>
      <c r="D430" s="77"/>
      <c r="E430" s="77">
        <v>119138.7</v>
      </c>
      <c r="F430" s="77">
        <v>1609.98</v>
      </c>
      <c r="G430" s="54"/>
      <c r="H430" s="55"/>
      <c r="I430" s="54"/>
    </row>
    <row r="431" spans="1:9" x14ac:dyDescent="0.25">
      <c r="A431" s="14"/>
      <c r="B431" s="68" t="s">
        <v>571</v>
      </c>
      <c r="C431" s="68"/>
      <c r="D431" s="105"/>
      <c r="E431" s="105"/>
      <c r="F431" s="105">
        <v>406527.76</v>
      </c>
      <c r="G431" s="54"/>
      <c r="H431" s="55"/>
      <c r="I431" s="54"/>
    </row>
    <row r="432" spans="1:9" x14ac:dyDescent="0.25">
      <c r="A432" s="14"/>
      <c r="B432" s="68" t="s">
        <v>572</v>
      </c>
      <c r="C432" s="68"/>
      <c r="D432" s="77"/>
      <c r="E432" s="77">
        <v>1735949.73</v>
      </c>
      <c r="F432" s="77">
        <v>663901.88</v>
      </c>
      <c r="G432" s="54"/>
      <c r="H432" s="55"/>
      <c r="I432" s="54"/>
    </row>
    <row r="433" spans="1:9" x14ac:dyDescent="0.25">
      <c r="A433" s="14"/>
      <c r="B433" s="68" t="s">
        <v>737</v>
      </c>
      <c r="C433" s="68"/>
      <c r="D433" s="77"/>
      <c r="E433" s="77"/>
      <c r="F433" s="77">
        <v>7224170.4000000004</v>
      </c>
      <c r="G433" s="54"/>
      <c r="H433" s="55"/>
      <c r="I433" s="54"/>
    </row>
    <row r="434" spans="1:9" x14ac:dyDescent="0.25">
      <c r="A434" s="14"/>
      <c r="B434" s="68" t="s">
        <v>738</v>
      </c>
      <c r="C434" s="68"/>
      <c r="D434" s="105"/>
      <c r="E434" s="105">
        <v>20223575.390000001</v>
      </c>
      <c r="F434" s="105">
        <v>26070331.050000001</v>
      </c>
      <c r="G434" s="54"/>
      <c r="H434" s="55"/>
      <c r="I434" s="54"/>
    </row>
    <row r="435" spans="1:9" x14ac:dyDescent="0.25">
      <c r="A435" s="14"/>
      <c r="B435" s="68" t="s">
        <v>739</v>
      </c>
      <c r="C435" s="68"/>
      <c r="D435" s="105"/>
      <c r="E435" s="105"/>
      <c r="F435" s="105">
        <v>184536.85</v>
      </c>
      <c r="G435" s="54"/>
      <c r="H435" s="55"/>
      <c r="I435" s="54"/>
    </row>
    <row r="436" spans="1:9" x14ac:dyDescent="0.25">
      <c r="A436" s="14"/>
      <c r="B436" s="68" t="s">
        <v>740</v>
      </c>
      <c r="C436" s="68"/>
      <c r="D436" s="77"/>
      <c r="E436" s="77">
        <v>6038.37</v>
      </c>
      <c r="F436" s="77">
        <v>1228</v>
      </c>
      <c r="G436" s="54"/>
      <c r="H436" s="55"/>
      <c r="I436" s="54"/>
    </row>
    <row r="437" spans="1:9" x14ac:dyDescent="0.25">
      <c r="A437" s="14"/>
      <c r="B437" s="68" t="s">
        <v>573</v>
      </c>
      <c r="C437" s="68"/>
      <c r="D437" s="105"/>
      <c r="E437" s="105">
        <v>340875.01</v>
      </c>
      <c r="F437" s="105">
        <v>62728.97</v>
      </c>
      <c r="G437" s="54"/>
      <c r="H437" s="55"/>
      <c r="I437" s="54"/>
    </row>
    <row r="438" spans="1:9" x14ac:dyDescent="0.25">
      <c r="A438" s="14"/>
      <c r="B438" s="68" t="s">
        <v>741</v>
      </c>
      <c r="C438" s="68"/>
      <c r="D438" s="77"/>
      <c r="E438" s="77">
        <v>705</v>
      </c>
      <c r="F438" s="77">
        <v>62913.93</v>
      </c>
      <c r="G438" s="54"/>
      <c r="H438" s="55"/>
      <c r="I438" s="54"/>
    </row>
    <row r="439" spans="1:9" x14ac:dyDescent="0.25">
      <c r="A439" s="14"/>
      <c r="B439" s="68" t="s">
        <v>778</v>
      </c>
      <c r="C439" s="68"/>
      <c r="D439" s="77"/>
      <c r="E439" s="77">
        <v>416255.8</v>
      </c>
      <c r="F439" s="77">
        <v>3061653.93</v>
      </c>
      <c r="G439" s="54"/>
      <c r="H439" s="55"/>
      <c r="I439" s="54"/>
    </row>
    <row r="440" spans="1:9" x14ac:dyDescent="0.25">
      <c r="A440" s="14"/>
      <c r="B440" s="68" t="s">
        <v>574</v>
      </c>
      <c r="C440" s="68"/>
      <c r="D440" s="105"/>
      <c r="E440" s="105">
        <v>490847.67</v>
      </c>
      <c r="F440" s="105">
        <v>555367.27</v>
      </c>
      <c r="G440" s="54"/>
      <c r="H440" s="55"/>
      <c r="I440" s="54"/>
    </row>
    <row r="441" spans="1:9" x14ac:dyDescent="0.25">
      <c r="A441" s="14"/>
      <c r="B441" s="68" t="s">
        <v>575</v>
      </c>
      <c r="C441" s="68"/>
      <c r="D441" s="106"/>
      <c r="E441" s="138">
        <v>623724.79</v>
      </c>
      <c r="F441" s="138">
        <v>784043.92</v>
      </c>
      <c r="G441" s="54"/>
      <c r="H441" s="55"/>
      <c r="I441" s="54"/>
    </row>
    <row r="442" spans="1:9" x14ac:dyDescent="0.25">
      <c r="A442" s="14"/>
      <c r="B442" s="68" t="s">
        <v>976</v>
      </c>
      <c r="C442" s="68"/>
      <c r="D442" s="106"/>
      <c r="E442" s="138">
        <v>1701</v>
      </c>
      <c r="F442" s="138"/>
      <c r="G442" s="54"/>
      <c r="H442" s="55"/>
      <c r="I442" s="54"/>
    </row>
    <row r="443" spans="1:9" x14ac:dyDescent="0.25">
      <c r="A443" s="14"/>
      <c r="B443" s="68" t="s">
        <v>742</v>
      </c>
      <c r="C443" s="68"/>
      <c r="D443" s="66"/>
      <c r="E443" s="77">
        <v>1788</v>
      </c>
      <c r="F443" s="77">
        <v>9824.61</v>
      </c>
      <c r="G443" s="54"/>
      <c r="H443" s="55"/>
      <c r="I443" s="54"/>
    </row>
    <row r="444" spans="1:9" x14ac:dyDescent="0.25">
      <c r="A444" s="14"/>
      <c r="B444" s="68" t="s">
        <v>977</v>
      </c>
      <c r="C444" s="68"/>
      <c r="D444" s="66"/>
      <c r="E444" s="77">
        <v>3681.19</v>
      </c>
      <c r="F444" s="77"/>
      <c r="G444" s="54"/>
      <c r="H444" s="55"/>
      <c r="I444" s="54"/>
    </row>
    <row r="445" spans="1:9" x14ac:dyDescent="0.25">
      <c r="A445" s="14"/>
      <c r="B445" s="68" t="s">
        <v>790</v>
      </c>
      <c r="C445" s="68"/>
      <c r="D445" s="105"/>
      <c r="E445" s="105">
        <v>267</v>
      </c>
      <c r="F445" s="105">
        <v>5764314.46</v>
      </c>
      <c r="G445" s="54"/>
      <c r="H445" s="55"/>
      <c r="I445" s="54"/>
    </row>
    <row r="446" spans="1:9" x14ac:dyDescent="0.25">
      <c r="A446" s="14"/>
      <c r="B446" s="68" t="s">
        <v>576</v>
      </c>
      <c r="C446" s="68"/>
      <c r="D446" s="78"/>
      <c r="E446" s="143">
        <v>647500.62</v>
      </c>
      <c r="F446" s="143">
        <v>2327414.87</v>
      </c>
      <c r="G446" s="54"/>
      <c r="H446" s="55"/>
      <c r="I446" s="54"/>
    </row>
    <row r="447" spans="1:9" x14ac:dyDescent="0.25">
      <c r="A447" s="14"/>
      <c r="B447" s="68" t="s">
        <v>779</v>
      </c>
      <c r="C447" s="68"/>
      <c r="D447" s="129"/>
      <c r="E447" s="136">
        <v>2778851.39</v>
      </c>
      <c r="F447" s="143">
        <v>680611.87</v>
      </c>
      <c r="G447" s="54"/>
      <c r="H447" s="55"/>
      <c r="I447" s="54"/>
    </row>
    <row r="448" spans="1:9" x14ac:dyDescent="0.25">
      <c r="A448" s="14"/>
      <c r="B448" s="68" t="s">
        <v>791</v>
      </c>
      <c r="C448" s="68"/>
      <c r="D448" s="51"/>
      <c r="E448" s="139">
        <v>2687990</v>
      </c>
      <c r="F448" s="139">
        <v>1403589.15</v>
      </c>
      <c r="G448" s="54"/>
      <c r="H448" s="55"/>
      <c r="I448" s="54"/>
    </row>
    <row r="449" spans="1:9" ht="15.75" thickBot="1" x14ac:dyDescent="0.3">
      <c r="A449" s="14"/>
      <c r="B449" s="54"/>
      <c r="C449" s="107"/>
      <c r="D449" s="107" t="s">
        <v>139</v>
      </c>
      <c r="E449" s="140">
        <f>SUM(E413:E448)</f>
        <v>39298284.210000008</v>
      </c>
      <c r="F449" s="140">
        <f>SUM(F413:F448)</f>
        <v>63417811.109999999</v>
      </c>
      <c r="G449" s="54"/>
      <c r="H449" s="55"/>
      <c r="I449" s="54"/>
    </row>
    <row r="450" spans="1:9" ht="15.75" thickTop="1" x14ac:dyDescent="0.25">
      <c r="A450" s="14"/>
      <c r="B450" s="54"/>
      <c r="C450" s="107"/>
      <c r="D450" s="54"/>
      <c r="E450" s="107"/>
      <c r="F450" s="133"/>
      <c r="G450" s="54"/>
      <c r="H450" s="55"/>
      <c r="I450" s="54"/>
    </row>
    <row r="451" spans="1:9" x14ac:dyDescent="0.25">
      <c r="A451" s="14"/>
      <c r="B451" s="83" t="s">
        <v>726</v>
      </c>
      <c r="C451" s="83"/>
      <c r="D451" s="54"/>
      <c r="E451" s="54"/>
      <c r="G451" s="54"/>
      <c r="H451" s="54"/>
      <c r="I451" s="54"/>
    </row>
    <row r="452" spans="1:9" x14ac:dyDescent="0.25">
      <c r="A452" s="14"/>
      <c r="B452" s="69" t="s">
        <v>883</v>
      </c>
      <c r="C452" s="69"/>
      <c r="D452" s="191"/>
      <c r="E452" s="191"/>
      <c r="F452" s="191"/>
      <c r="G452" s="54"/>
      <c r="H452" s="54"/>
      <c r="I452" s="54"/>
    </row>
    <row r="453" spans="1:9" x14ac:dyDescent="0.25">
      <c r="A453" s="14"/>
      <c r="B453" s="130" t="s">
        <v>128</v>
      </c>
      <c r="C453" s="130"/>
      <c r="D453" s="54"/>
      <c r="E453" s="54"/>
      <c r="G453" s="54"/>
      <c r="H453" s="55"/>
      <c r="I453" s="54"/>
    </row>
    <row r="454" spans="1:9" x14ac:dyDescent="0.25">
      <c r="A454" s="14"/>
      <c r="B454" s="130"/>
      <c r="C454" s="130"/>
      <c r="D454" s="54"/>
      <c r="E454" s="128">
        <v>2021</v>
      </c>
      <c r="F454" s="128">
        <v>2020</v>
      </c>
      <c r="G454" s="54"/>
      <c r="H454" s="55"/>
      <c r="I454" s="54"/>
    </row>
    <row r="455" spans="1:9" x14ac:dyDescent="0.25">
      <c r="A455" s="14"/>
      <c r="B455" s="14" t="s">
        <v>743</v>
      </c>
      <c r="C455" s="14"/>
      <c r="D455" s="54"/>
      <c r="E455" s="79">
        <v>0</v>
      </c>
      <c r="G455" s="79"/>
      <c r="H455" s="55"/>
      <c r="I455" s="54"/>
    </row>
    <row r="456" spans="1:9" x14ac:dyDescent="0.25">
      <c r="A456" s="14"/>
      <c r="B456" s="68" t="s">
        <v>744</v>
      </c>
      <c r="C456" s="68"/>
      <c r="D456" s="54"/>
      <c r="E456" s="66">
        <v>1806419.84</v>
      </c>
      <c r="G456" s="66"/>
      <c r="H456" s="55"/>
      <c r="I456" s="54"/>
    </row>
    <row r="457" spans="1:9" x14ac:dyDescent="0.25">
      <c r="A457" s="14"/>
      <c r="B457" s="68" t="s">
        <v>745</v>
      </c>
      <c r="C457" s="68"/>
      <c r="D457" s="54"/>
      <c r="E457" s="66">
        <v>3258018.43</v>
      </c>
      <c r="F457" s="66">
        <v>2939486.57</v>
      </c>
      <c r="G457" s="66"/>
      <c r="H457" s="55"/>
      <c r="I457" s="54"/>
    </row>
    <row r="458" spans="1:9" x14ac:dyDescent="0.25">
      <c r="A458" s="14"/>
      <c r="B458" s="68" t="s">
        <v>746</v>
      </c>
      <c r="C458" s="68"/>
      <c r="D458" s="54"/>
      <c r="E458" s="66">
        <v>2297076.77</v>
      </c>
      <c r="F458" s="66">
        <v>3855214.85</v>
      </c>
      <c r="G458" s="66"/>
      <c r="H458" s="55"/>
      <c r="I458" s="54"/>
    </row>
    <row r="459" spans="1:9" x14ac:dyDescent="0.25">
      <c r="A459" s="14"/>
      <c r="B459" s="68" t="s">
        <v>747</v>
      </c>
      <c r="C459" s="68"/>
      <c r="D459" s="54"/>
      <c r="E459" s="59">
        <v>14155247.66</v>
      </c>
      <c r="F459" s="59">
        <v>4690060.88</v>
      </c>
      <c r="G459" s="59"/>
      <c r="H459" s="55"/>
      <c r="I459" s="54"/>
    </row>
    <row r="460" spans="1:9" x14ac:dyDescent="0.25">
      <c r="A460" s="14"/>
      <c r="B460" s="68" t="s">
        <v>802</v>
      </c>
      <c r="C460" s="68"/>
      <c r="D460" s="54"/>
      <c r="E460" s="59">
        <v>607110</v>
      </c>
      <c r="F460" s="59">
        <v>300000</v>
      </c>
      <c r="G460" s="59"/>
      <c r="H460" s="55"/>
      <c r="I460" s="54"/>
    </row>
    <row r="461" spans="1:9" ht="15.75" thickBot="1" x14ac:dyDescent="0.3">
      <c r="A461" s="14"/>
      <c r="B461" s="130"/>
      <c r="C461" s="130"/>
      <c r="D461" s="73" t="s">
        <v>139</v>
      </c>
      <c r="E461" s="72">
        <f>SUM(E455:E460)</f>
        <v>22123872.700000003</v>
      </c>
      <c r="F461" s="72">
        <f>SUM(F455:F460)</f>
        <v>11784762.300000001</v>
      </c>
      <c r="G461" s="78"/>
      <c r="H461" s="55"/>
      <c r="I461" s="54"/>
    </row>
    <row r="462" spans="1:9" ht="15.75" thickTop="1" x14ac:dyDescent="0.25">
      <c r="A462" s="14"/>
      <c r="B462" s="130"/>
      <c r="C462" s="130"/>
      <c r="D462" s="54"/>
      <c r="E462" s="54"/>
      <c r="G462" s="54"/>
      <c r="H462" s="55"/>
      <c r="I462" s="54"/>
    </row>
    <row r="463" spans="1:9" x14ac:dyDescent="0.25">
      <c r="A463" s="14"/>
      <c r="B463" s="83" t="s">
        <v>727</v>
      </c>
      <c r="C463" s="83"/>
      <c r="D463" s="54"/>
      <c r="E463" s="54"/>
      <c r="G463" s="54"/>
      <c r="H463" s="54"/>
      <c r="I463" s="54"/>
    </row>
    <row r="464" spans="1:9" x14ac:dyDescent="0.25">
      <c r="A464" s="14"/>
      <c r="B464" s="68" t="s">
        <v>884</v>
      </c>
      <c r="C464" s="68"/>
      <c r="D464" s="54"/>
      <c r="E464" s="54"/>
      <c r="G464" s="54"/>
      <c r="H464" s="54"/>
      <c r="I464" s="54"/>
    </row>
    <row r="465" spans="1:9" x14ac:dyDescent="0.25">
      <c r="A465" s="14"/>
      <c r="B465" s="130" t="s">
        <v>128</v>
      </c>
      <c r="C465" s="130"/>
      <c r="D465" s="54"/>
      <c r="E465" s="54"/>
      <c r="G465" s="54"/>
      <c r="H465" s="55"/>
      <c r="I465" s="54"/>
    </row>
    <row r="466" spans="1:9" x14ac:dyDescent="0.25">
      <c r="A466" s="14"/>
      <c r="B466" s="130"/>
      <c r="C466" s="130"/>
      <c r="D466" s="54"/>
      <c r="E466" s="128">
        <v>2021</v>
      </c>
      <c r="F466" s="128">
        <v>2020</v>
      </c>
      <c r="G466" s="54"/>
      <c r="H466" s="55"/>
      <c r="I466" s="54"/>
    </row>
    <row r="467" spans="1:9" x14ac:dyDescent="0.25">
      <c r="A467" s="14"/>
      <c r="B467" s="130" t="s">
        <v>524</v>
      </c>
      <c r="C467" s="130"/>
      <c r="D467" s="130"/>
      <c r="E467" s="108">
        <v>1778188.6</v>
      </c>
      <c r="F467" s="63">
        <v>1843434.36</v>
      </c>
      <c r="G467" s="116"/>
      <c r="H467" s="54"/>
      <c r="I467" s="54"/>
    </row>
    <row r="468" spans="1:9" ht="15.75" thickBot="1" x14ac:dyDescent="0.3">
      <c r="A468" s="14"/>
      <c r="B468" s="54"/>
      <c r="C468" s="54"/>
      <c r="D468" s="56" t="s">
        <v>139</v>
      </c>
      <c r="E468" s="109">
        <f>SUM(E467)</f>
        <v>1778188.6</v>
      </c>
      <c r="F468" s="185">
        <f>SUM(F467)</f>
        <v>1843434.36</v>
      </c>
      <c r="G468" s="117"/>
      <c r="H468" s="54"/>
      <c r="I468" s="54"/>
    </row>
    <row r="469" spans="1:9" ht="15.75" thickTop="1" x14ac:dyDescent="0.25">
      <c r="A469" s="14"/>
      <c r="B469" s="54"/>
      <c r="C469" s="54"/>
      <c r="D469" s="56"/>
      <c r="E469" s="117"/>
      <c r="G469" s="117"/>
      <c r="H469" s="54"/>
      <c r="I469" s="54"/>
    </row>
    <row r="470" spans="1:9" x14ac:dyDescent="0.25">
      <c r="A470" s="14"/>
      <c r="B470" s="83" t="s">
        <v>728</v>
      </c>
      <c r="C470" s="83"/>
      <c r="D470" s="54"/>
      <c r="E470" s="54"/>
      <c r="G470" s="54"/>
      <c r="H470" s="54"/>
      <c r="I470" s="54"/>
    </row>
    <row r="471" spans="1:9" x14ac:dyDescent="0.25">
      <c r="A471" s="14"/>
      <c r="B471" s="68" t="s">
        <v>885</v>
      </c>
      <c r="C471" s="68"/>
      <c r="D471" s="54"/>
      <c r="E471" s="54"/>
      <c r="G471" s="54"/>
      <c r="H471" s="54"/>
      <c r="I471" s="54"/>
    </row>
    <row r="472" spans="1:9" x14ac:dyDescent="0.25">
      <c r="A472" s="14"/>
      <c r="B472" s="130" t="s">
        <v>128</v>
      </c>
      <c r="C472" s="130"/>
      <c r="D472" s="54"/>
      <c r="E472" s="54"/>
      <c r="G472" s="54"/>
      <c r="H472" s="54"/>
      <c r="I472" s="54"/>
    </row>
    <row r="473" spans="1:9" x14ac:dyDescent="0.25">
      <c r="A473" s="14"/>
      <c r="B473" s="130"/>
      <c r="C473" s="130"/>
      <c r="D473" s="107"/>
      <c r="E473" s="186">
        <v>2021</v>
      </c>
      <c r="F473" s="128">
        <v>2020</v>
      </c>
      <c r="G473" s="54"/>
      <c r="H473" s="89"/>
      <c r="I473" s="54"/>
    </row>
    <row r="474" spans="1:9" x14ac:dyDescent="0.25">
      <c r="A474" s="14"/>
      <c r="B474" s="14" t="s">
        <v>748</v>
      </c>
      <c r="C474" s="14"/>
      <c r="D474" s="80"/>
      <c r="E474" s="137">
        <v>5276095.01</v>
      </c>
      <c r="F474" s="137">
        <v>5490654.54</v>
      </c>
      <c r="G474" s="54"/>
      <c r="H474" s="54"/>
      <c r="I474" s="54"/>
    </row>
    <row r="475" spans="1:9" x14ac:dyDescent="0.25">
      <c r="A475" s="14"/>
      <c r="B475" s="14" t="s">
        <v>978</v>
      </c>
      <c r="C475" s="14"/>
      <c r="D475" s="80"/>
      <c r="E475" s="137">
        <v>70800</v>
      </c>
      <c r="F475" s="137"/>
      <c r="G475" s="54"/>
      <c r="H475" s="54"/>
      <c r="I475" s="54"/>
    </row>
    <row r="476" spans="1:9" x14ac:dyDescent="0.25">
      <c r="A476" s="14"/>
      <c r="B476" s="14" t="s">
        <v>749</v>
      </c>
      <c r="C476" s="14"/>
      <c r="D476" s="80"/>
      <c r="E476" s="137">
        <v>1638906.38</v>
      </c>
      <c r="F476" s="137">
        <v>407226.34</v>
      </c>
      <c r="G476" s="54"/>
      <c r="H476" s="54"/>
      <c r="I476" s="54"/>
    </row>
    <row r="477" spans="1:9" x14ac:dyDescent="0.25">
      <c r="A477" s="14"/>
      <c r="B477" s="14" t="s">
        <v>792</v>
      </c>
      <c r="C477" s="14"/>
      <c r="D477" s="81"/>
      <c r="E477" s="82">
        <v>43600000</v>
      </c>
      <c r="F477" s="82">
        <v>118265000</v>
      </c>
      <c r="G477" s="54"/>
      <c r="H477" s="54"/>
      <c r="I477" s="54"/>
    </row>
    <row r="478" spans="1:9" x14ac:dyDescent="0.25">
      <c r="A478" s="14"/>
      <c r="B478" s="14" t="s">
        <v>750</v>
      </c>
      <c r="C478" s="14"/>
      <c r="D478" s="80"/>
      <c r="E478" s="137">
        <v>1170156.76</v>
      </c>
      <c r="F478" s="137">
        <v>1052800.69</v>
      </c>
      <c r="G478" s="54"/>
      <c r="H478" s="54"/>
      <c r="I478" s="54"/>
    </row>
    <row r="479" spans="1:9" x14ac:dyDescent="0.25">
      <c r="A479" s="14"/>
      <c r="B479" s="14" t="s">
        <v>751</v>
      </c>
      <c r="C479" s="14"/>
      <c r="D479" s="80"/>
      <c r="E479" s="137">
        <v>260672.1</v>
      </c>
      <c r="F479" s="137">
        <v>1689361.22</v>
      </c>
      <c r="G479" s="54"/>
      <c r="H479" s="54"/>
      <c r="I479" s="54"/>
    </row>
    <row r="480" spans="1:9" x14ac:dyDescent="0.25">
      <c r="A480" s="14"/>
      <c r="B480" s="14" t="s">
        <v>752</v>
      </c>
      <c r="C480" s="14"/>
      <c r="D480" s="81"/>
      <c r="E480" s="82">
        <v>191893.88</v>
      </c>
      <c r="F480" s="82">
        <v>16794.38</v>
      </c>
      <c r="G480" s="54"/>
      <c r="H480" s="54"/>
      <c r="I480" s="54"/>
    </row>
    <row r="481" spans="1:9" x14ac:dyDescent="0.25">
      <c r="A481" s="14"/>
      <c r="B481" s="14" t="s">
        <v>753</v>
      </c>
      <c r="C481" s="14"/>
      <c r="D481" s="81"/>
      <c r="E481" s="82"/>
      <c r="F481" s="82">
        <v>16156.57</v>
      </c>
      <c r="G481" s="54"/>
      <c r="H481" s="54"/>
      <c r="I481" s="54"/>
    </row>
    <row r="482" spans="1:9" x14ac:dyDescent="0.25">
      <c r="A482" s="14"/>
      <c r="B482" s="14" t="s">
        <v>754</v>
      </c>
      <c r="C482" s="14"/>
      <c r="D482" s="80"/>
      <c r="E482" s="137">
        <v>433013.76000000001</v>
      </c>
      <c r="F482" s="137">
        <v>451328.55</v>
      </c>
      <c r="G482" s="54"/>
      <c r="H482" s="54"/>
      <c r="I482" s="54"/>
    </row>
    <row r="483" spans="1:9" x14ac:dyDescent="0.25">
      <c r="A483" s="14"/>
      <c r="B483" s="14" t="s">
        <v>793</v>
      </c>
      <c r="C483" s="14"/>
      <c r="D483" s="80"/>
      <c r="E483" s="137">
        <v>127530480</v>
      </c>
      <c r="F483" s="137">
        <v>6193694.5599999996</v>
      </c>
      <c r="G483" s="54"/>
      <c r="H483" s="54"/>
      <c r="I483" s="54"/>
    </row>
    <row r="484" spans="1:9" x14ac:dyDescent="0.25">
      <c r="A484" s="14"/>
      <c r="B484" s="14" t="s">
        <v>755</v>
      </c>
      <c r="C484" s="14"/>
      <c r="D484" s="80"/>
      <c r="E484" s="137">
        <v>618692.74</v>
      </c>
      <c r="F484" s="137">
        <v>3005144.57</v>
      </c>
      <c r="G484" s="54"/>
      <c r="H484" s="54"/>
      <c r="I484" s="54"/>
    </row>
    <row r="485" spans="1:9" x14ac:dyDescent="0.25">
      <c r="A485" s="14"/>
      <c r="B485" s="14" t="s">
        <v>756</v>
      </c>
      <c r="C485" s="14"/>
      <c r="D485" s="81"/>
      <c r="E485" s="82">
        <v>16320462.439999999</v>
      </c>
      <c r="F485" s="82">
        <v>17235579.460000001</v>
      </c>
      <c r="G485" s="54"/>
      <c r="H485" s="54"/>
      <c r="I485" s="54"/>
    </row>
    <row r="486" spans="1:9" x14ac:dyDescent="0.25">
      <c r="A486" s="14"/>
      <c r="B486" s="14" t="s">
        <v>979</v>
      </c>
      <c r="C486" s="14"/>
      <c r="D486" s="81"/>
      <c r="E486" s="82">
        <v>10019014.73</v>
      </c>
      <c r="F486" s="82"/>
      <c r="G486" s="54"/>
      <c r="H486" s="54"/>
      <c r="I486" s="54"/>
    </row>
    <row r="487" spans="1:9" x14ac:dyDescent="0.25">
      <c r="A487" s="14"/>
      <c r="B487" s="14" t="s">
        <v>980</v>
      </c>
      <c r="C487" s="14"/>
      <c r="D487" s="81"/>
      <c r="E487" s="82">
        <v>5678102.6600000001</v>
      </c>
      <c r="F487" s="82"/>
      <c r="G487" s="54"/>
      <c r="H487" s="54"/>
      <c r="I487" s="54"/>
    </row>
    <row r="488" spans="1:9" x14ac:dyDescent="0.25">
      <c r="A488" s="14"/>
      <c r="B488" s="14" t="s">
        <v>981</v>
      </c>
      <c r="C488" s="14"/>
      <c r="D488" s="81"/>
      <c r="E488" s="82">
        <v>1152175.75</v>
      </c>
      <c r="F488" s="82"/>
      <c r="G488" s="54"/>
      <c r="H488" s="54"/>
      <c r="I488" s="54"/>
    </row>
    <row r="489" spans="1:9" x14ac:dyDescent="0.25">
      <c r="A489" s="14"/>
      <c r="B489" s="14" t="s">
        <v>757</v>
      </c>
      <c r="C489" s="14"/>
      <c r="D489" s="82"/>
      <c r="E489" s="82"/>
      <c r="F489" s="82">
        <v>3055411.33</v>
      </c>
      <c r="G489" s="54"/>
      <c r="H489" s="54"/>
      <c r="I489" s="54"/>
    </row>
    <row r="490" spans="1:9" x14ac:dyDescent="0.25">
      <c r="A490" s="14"/>
      <c r="B490" s="14" t="s">
        <v>794</v>
      </c>
      <c r="C490" s="14"/>
      <c r="D490" s="80"/>
      <c r="E490" s="137">
        <v>29479.81</v>
      </c>
      <c r="F490" s="137">
        <v>1800703.9</v>
      </c>
      <c r="G490" s="54"/>
      <c r="H490" s="54"/>
      <c r="I490" s="54"/>
    </row>
    <row r="491" spans="1:9" x14ac:dyDescent="0.25">
      <c r="A491" s="14"/>
      <c r="B491" s="14" t="s">
        <v>758</v>
      </c>
      <c r="C491" s="14"/>
      <c r="D491" s="81"/>
      <c r="E491" s="82">
        <v>64900</v>
      </c>
      <c r="F491" s="82">
        <v>7801329.9199999999</v>
      </c>
      <c r="G491" s="54"/>
      <c r="H491" s="54"/>
      <c r="I491" s="54"/>
    </row>
    <row r="492" spans="1:9" x14ac:dyDescent="0.25">
      <c r="A492" s="14"/>
      <c r="B492" s="14" t="s">
        <v>759</v>
      </c>
      <c r="C492" s="14"/>
      <c r="D492" s="80"/>
      <c r="E492" s="137">
        <v>1039692.52</v>
      </c>
      <c r="F492" s="137">
        <v>2647400.12</v>
      </c>
      <c r="G492" s="54"/>
      <c r="H492" s="54"/>
      <c r="I492" s="54"/>
    </row>
    <row r="493" spans="1:9" x14ac:dyDescent="0.25">
      <c r="A493" s="14"/>
      <c r="B493" s="14" t="s">
        <v>760</v>
      </c>
      <c r="C493" s="14"/>
      <c r="D493" s="80"/>
      <c r="E493" s="137">
        <v>2500</v>
      </c>
      <c r="F493" s="137">
        <v>814105.85</v>
      </c>
      <c r="G493" s="54"/>
      <c r="H493" s="54"/>
      <c r="I493" s="54"/>
    </row>
    <row r="494" spans="1:9" x14ac:dyDescent="0.25">
      <c r="A494" s="14"/>
      <c r="B494" s="14" t="s">
        <v>761</v>
      </c>
      <c r="C494" s="14"/>
      <c r="D494" s="80"/>
      <c r="E494" s="137">
        <v>1709954.7</v>
      </c>
      <c r="F494" s="137">
        <v>1135296.8</v>
      </c>
      <c r="G494" s="54"/>
      <c r="H494" s="54"/>
      <c r="I494" s="54"/>
    </row>
    <row r="495" spans="1:9" x14ac:dyDescent="0.25">
      <c r="A495" s="14"/>
      <c r="B495" s="14" t="s">
        <v>762</v>
      </c>
      <c r="C495" s="14"/>
      <c r="D495" s="81"/>
      <c r="E495" s="82"/>
      <c r="F495" s="82">
        <v>134520</v>
      </c>
      <c r="G495" s="54"/>
      <c r="H495" s="54"/>
      <c r="I495" s="54"/>
    </row>
    <row r="496" spans="1:9" x14ac:dyDescent="0.25">
      <c r="A496" s="14"/>
      <c r="B496" s="14" t="s">
        <v>763</v>
      </c>
      <c r="C496" s="14"/>
      <c r="D496" s="80"/>
      <c r="E496" s="137">
        <v>6216500.0700000003</v>
      </c>
      <c r="F496" s="137">
        <v>913713.11</v>
      </c>
      <c r="G496" s="54"/>
      <c r="H496" s="54"/>
      <c r="I496" s="54"/>
    </row>
    <row r="497" spans="1:9" x14ac:dyDescent="0.25">
      <c r="A497" s="14"/>
      <c r="B497" s="14" t="s">
        <v>764</v>
      </c>
      <c r="C497" s="14"/>
      <c r="D497" s="81"/>
      <c r="E497" s="82">
        <v>230647.39</v>
      </c>
      <c r="F497" s="82">
        <v>329544.65000000002</v>
      </c>
      <c r="G497" s="54"/>
      <c r="H497" s="54"/>
      <c r="I497" s="54"/>
    </row>
    <row r="498" spans="1:9" x14ac:dyDescent="0.25">
      <c r="A498" s="14"/>
      <c r="B498" s="14" t="s">
        <v>982</v>
      </c>
      <c r="C498" s="14"/>
      <c r="D498" s="81"/>
      <c r="E498" s="82">
        <v>450000</v>
      </c>
      <c r="F498" s="82"/>
      <c r="G498" s="54"/>
      <c r="H498" s="54"/>
      <c r="I498" s="54"/>
    </row>
    <row r="499" spans="1:9" x14ac:dyDescent="0.25">
      <c r="A499" s="14"/>
      <c r="B499" s="14" t="s">
        <v>983</v>
      </c>
      <c r="C499" s="14"/>
      <c r="D499" s="81"/>
      <c r="E499" s="82">
        <v>821159.02</v>
      </c>
      <c r="F499" s="82"/>
      <c r="G499" s="54"/>
      <c r="H499" s="54"/>
      <c r="I499" s="54"/>
    </row>
    <row r="500" spans="1:9" x14ac:dyDescent="0.25">
      <c r="A500" s="14"/>
      <c r="B500" s="14" t="s">
        <v>765</v>
      </c>
      <c r="C500" s="14"/>
      <c r="D500" s="80"/>
      <c r="E500" s="137">
        <v>3038473.2</v>
      </c>
      <c r="F500" s="137">
        <v>1224023.52</v>
      </c>
      <c r="G500" s="54"/>
      <c r="H500" s="54"/>
      <c r="I500" s="54"/>
    </row>
    <row r="501" spans="1:9" x14ac:dyDescent="0.25">
      <c r="A501" s="14"/>
      <c r="B501" s="14" t="s">
        <v>766</v>
      </c>
      <c r="C501" s="14"/>
      <c r="D501" s="81"/>
      <c r="E501" s="82">
        <v>171489.4</v>
      </c>
      <c r="F501" s="82">
        <v>1887450.76</v>
      </c>
      <c r="G501" s="54"/>
      <c r="H501" s="54"/>
      <c r="I501" s="54"/>
    </row>
    <row r="502" spans="1:9" x14ac:dyDescent="0.25">
      <c r="A502" s="14"/>
      <c r="B502" s="14" t="s">
        <v>795</v>
      </c>
      <c r="C502" s="14"/>
      <c r="D502" s="81"/>
      <c r="E502" s="82">
        <v>913436</v>
      </c>
      <c r="F502" s="82">
        <v>155874.21</v>
      </c>
      <c r="G502" s="54"/>
      <c r="H502" s="54"/>
      <c r="I502" s="54"/>
    </row>
    <row r="503" spans="1:9" x14ac:dyDescent="0.25">
      <c r="A503" s="14"/>
      <c r="B503" s="14" t="s">
        <v>796</v>
      </c>
      <c r="C503" s="14"/>
      <c r="D503" s="80"/>
      <c r="E503" s="137">
        <v>70778.58</v>
      </c>
      <c r="F503" s="137">
        <v>323511.34999999998</v>
      </c>
      <c r="G503" s="54"/>
      <c r="H503" s="54"/>
      <c r="I503" s="54"/>
    </row>
    <row r="504" spans="1:9" x14ac:dyDescent="0.25">
      <c r="A504" s="14"/>
      <c r="B504" s="14" t="s">
        <v>797</v>
      </c>
      <c r="C504" s="14"/>
      <c r="D504" s="81"/>
      <c r="E504" s="82">
        <v>1895</v>
      </c>
      <c r="F504" s="82">
        <v>49855</v>
      </c>
      <c r="G504" s="54"/>
      <c r="H504" s="54"/>
      <c r="I504" s="54"/>
    </row>
    <row r="505" spans="1:9" x14ac:dyDescent="0.25">
      <c r="A505" s="14"/>
      <c r="B505" s="14" t="s">
        <v>767</v>
      </c>
      <c r="C505" s="14"/>
      <c r="D505" s="81"/>
      <c r="E505" s="203">
        <v>6244.67</v>
      </c>
      <c r="F505" s="82">
        <v>11076</v>
      </c>
      <c r="G505" s="54"/>
      <c r="H505" s="54"/>
      <c r="I505" s="54"/>
    </row>
    <row r="506" spans="1:9" ht="15.75" thickBot="1" x14ac:dyDescent="0.3">
      <c r="A506" s="14"/>
      <c r="B506" s="54"/>
      <c r="C506" s="56"/>
      <c r="D506" s="56" t="s">
        <v>139</v>
      </c>
      <c r="E506" s="202">
        <f>SUM(E474:E505)</f>
        <v>228727616.56999996</v>
      </c>
      <c r="F506" s="183">
        <f>SUM(F474:F505)</f>
        <v>176107557.40000004</v>
      </c>
      <c r="G506" s="54"/>
      <c r="H506" s="54"/>
      <c r="I506" s="54"/>
    </row>
    <row r="507" spans="1:9" ht="15.75" thickTop="1" x14ac:dyDescent="0.25">
      <c r="A507" s="14"/>
      <c r="B507" s="54"/>
      <c r="C507" s="54"/>
      <c r="D507" s="54"/>
      <c r="E507" s="54"/>
      <c r="G507" s="54"/>
      <c r="H507" s="54"/>
      <c r="I507" s="54"/>
    </row>
    <row r="508" spans="1:9" x14ac:dyDescent="0.25">
      <c r="A508" s="14"/>
      <c r="B508" s="54"/>
      <c r="C508" s="54"/>
      <c r="D508" s="54"/>
      <c r="E508" s="54"/>
      <c r="G508" s="54"/>
      <c r="H508" s="54"/>
      <c r="I508" s="54"/>
    </row>
    <row r="509" spans="1:9" x14ac:dyDescent="0.25">
      <c r="A509" s="14"/>
      <c r="B509" s="54"/>
      <c r="C509" s="54"/>
      <c r="D509" s="54"/>
      <c r="E509" s="54"/>
      <c r="G509" s="54"/>
      <c r="H509" s="54"/>
      <c r="I509" s="54"/>
    </row>
    <row r="510" spans="1:9" x14ac:dyDescent="0.25">
      <c r="A510" s="14"/>
      <c r="B510" s="54"/>
      <c r="C510" s="54"/>
      <c r="D510" s="54"/>
      <c r="E510" s="54"/>
      <c r="G510" s="54"/>
      <c r="H510" s="54"/>
      <c r="I510" s="54"/>
    </row>
    <row r="511" spans="1:9" x14ac:dyDescent="0.25">
      <c r="A511" s="14"/>
      <c r="B511" s="54"/>
      <c r="C511" s="54"/>
      <c r="D511" s="54"/>
      <c r="E511" s="54"/>
      <c r="G511" s="54"/>
      <c r="H511" s="54"/>
      <c r="I511" s="54"/>
    </row>
  </sheetData>
  <mergeCells count="4">
    <mergeCell ref="B5:D5"/>
    <mergeCell ref="B295:D295"/>
    <mergeCell ref="B176:H176"/>
    <mergeCell ref="H27:I27"/>
  </mergeCells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ignoredErrors>
    <ignoredError sqref="E50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opLeftCell="A10" zoomScaleNormal="100" workbookViewId="0">
      <selection activeCell="G33" sqref="G33"/>
    </sheetView>
  </sheetViews>
  <sheetFormatPr baseColWidth="10" defaultRowHeight="15" x14ac:dyDescent="0.25"/>
  <cols>
    <col min="1" max="1" width="24.42578125" customWidth="1"/>
    <col min="2" max="2" width="15.140625" customWidth="1"/>
    <col min="3" max="3" width="15.5703125" customWidth="1"/>
    <col min="4" max="4" width="13.28515625" customWidth="1"/>
    <col min="5" max="5" width="17.7109375" customWidth="1"/>
    <col min="6" max="6" width="13.7109375" customWidth="1"/>
    <col min="7" max="7" width="11.5703125" customWidth="1"/>
    <col min="8" max="8" width="13.7109375" customWidth="1"/>
    <col min="9" max="9" width="13.5703125" customWidth="1"/>
  </cols>
  <sheetData>
    <row r="2" spans="1:9" x14ac:dyDescent="0.25">
      <c r="A2" s="83" t="s">
        <v>729</v>
      </c>
      <c r="B2" s="83"/>
      <c r="C2" s="54"/>
      <c r="D2" s="54"/>
      <c r="E2" s="54"/>
      <c r="F2" s="54"/>
      <c r="G2" s="54"/>
      <c r="H2" s="54"/>
      <c r="I2" s="49"/>
    </row>
    <row r="3" spans="1:9" x14ac:dyDescent="0.25">
      <c r="A3" s="68" t="s">
        <v>868</v>
      </c>
      <c r="B3" s="68"/>
      <c r="C3" s="54"/>
      <c r="D3" s="54"/>
      <c r="E3" s="54"/>
      <c r="F3" s="54"/>
      <c r="G3" s="54"/>
      <c r="H3" s="54"/>
      <c r="I3" s="49"/>
    </row>
    <row r="4" spans="1:9" x14ac:dyDescent="0.25">
      <c r="A4" s="68" t="s">
        <v>128</v>
      </c>
      <c r="B4" s="68"/>
      <c r="C4" s="54"/>
      <c r="D4" s="54"/>
      <c r="E4" s="54"/>
      <c r="F4" s="54"/>
      <c r="G4" s="54"/>
      <c r="H4" s="54"/>
      <c r="I4" s="49"/>
    </row>
    <row r="5" spans="1:9" ht="36.75" customHeight="1" x14ac:dyDescent="0.25">
      <c r="A5" s="118">
        <v>2020</v>
      </c>
      <c r="B5" s="119" t="s">
        <v>560</v>
      </c>
      <c r="C5" s="119" t="s">
        <v>769</v>
      </c>
      <c r="D5" s="119" t="s">
        <v>770</v>
      </c>
      <c r="E5" s="119" t="s">
        <v>771</v>
      </c>
      <c r="F5" s="119" t="s">
        <v>427</v>
      </c>
      <c r="G5" s="119" t="s">
        <v>772</v>
      </c>
      <c r="H5" s="119" t="s">
        <v>780</v>
      </c>
      <c r="I5" s="119" t="s">
        <v>139</v>
      </c>
    </row>
    <row r="6" spans="1:9" x14ac:dyDescent="0.25">
      <c r="A6" s="120" t="s">
        <v>781</v>
      </c>
      <c r="B6" s="121">
        <v>16270890</v>
      </c>
      <c r="C6" s="121">
        <v>486288589</v>
      </c>
      <c r="D6" s="121">
        <v>71232316.239999995</v>
      </c>
      <c r="E6" s="121">
        <v>29985414</v>
      </c>
      <c r="F6" s="121">
        <v>24057095.34</v>
      </c>
      <c r="G6" s="121">
        <v>25587817</v>
      </c>
      <c r="H6" s="121">
        <v>0</v>
      </c>
      <c r="I6" s="121">
        <f t="shared" ref="I6:I12" si="0">+B6+C6+D6+E6+F6+G6+H6</f>
        <v>653422121.58000004</v>
      </c>
    </row>
    <row r="7" spans="1:9" x14ac:dyDescent="0.25">
      <c r="A7" s="120" t="s">
        <v>432</v>
      </c>
      <c r="B7" s="121">
        <v>0</v>
      </c>
      <c r="C7" s="121">
        <v>0</v>
      </c>
      <c r="D7" s="121">
        <v>0</v>
      </c>
      <c r="E7" s="121"/>
      <c r="F7" s="121"/>
      <c r="G7" s="121"/>
      <c r="H7" s="121">
        <v>0</v>
      </c>
      <c r="I7" s="121">
        <f t="shared" si="0"/>
        <v>0</v>
      </c>
    </row>
    <row r="8" spans="1:9" x14ac:dyDescent="0.25">
      <c r="A8" s="120" t="s">
        <v>782</v>
      </c>
      <c r="B8" s="121">
        <v>0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f t="shared" si="0"/>
        <v>0</v>
      </c>
    </row>
    <row r="9" spans="1:9" x14ac:dyDescent="0.25">
      <c r="A9" s="120" t="s">
        <v>433</v>
      </c>
      <c r="B9" s="122">
        <v>0</v>
      </c>
      <c r="C9" s="122">
        <v>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1">
        <f t="shared" si="0"/>
        <v>0</v>
      </c>
    </row>
    <row r="10" spans="1:9" x14ac:dyDescent="0.25">
      <c r="A10" s="120" t="s">
        <v>561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1">
        <f t="shared" si="0"/>
        <v>0</v>
      </c>
    </row>
    <row r="11" spans="1:9" x14ac:dyDescent="0.25">
      <c r="A11" s="120" t="s">
        <v>562</v>
      </c>
      <c r="B11" s="123">
        <v>0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1">
        <f t="shared" si="0"/>
        <v>0</v>
      </c>
    </row>
    <row r="12" spans="1:9" x14ac:dyDescent="0.25">
      <c r="A12" s="120" t="s">
        <v>434</v>
      </c>
      <c r="B12" s="124">
        <f t="shared" ref="B12:H12" si="1">+B6+B7+B8+B9+B10+B11</f>
        <v>16270890</v>
      </c>
      <c r="C12" s="124">
        <f t="shared" si="1"/>
        <v>486288589</v>
      </c>
      <c r="D12" s="124">
        <f t="shared" si="1"/>
        <v>71232316.239999995</v>
      </c>
      <c r="E12" s="124">
        <f t="shared" si="1"/>
        <v>29985414</v>
      </c>
      <c r="F12" s="124">
        <f t="shared" si="1"/>
        <v>24057095.34</v>
      </c>
      <c r="G12" s="124">
        <f t="shared" si="1"/>
        <v>25587817</v>
      </c>
      <c r="H12" s="124">
        <f t="shared" si="1"/>
        <v>0</v>
      </c>
      <c r="I12" s="125">
        <f t="shared" si="0"/>
        <v>653422121.58000004</v>
      </c>
    </row>
    <row r="13" spans="1:9" x14ac:dyDescent="0.25">
      <c r="A13" s="120"/>
      <c r="B13" s="50"/>
      <c r="C13" s="50"/>
      <c r="D13" s="50"/>
      <c r="E13" s="50"/>
      <c r="F13" s="50"/>
      <c r="G13" s="50"/>
      <c r="H13" s="50"/>
      <c r="I13" s="50"/>
    </row>
    <row r="14" spans="1:9" x14ac:dyDescent="0.25">
      <c r="A14" s="120" t="s">
        <v>783</v>
      </c>
      <c r="B14" s="122">
        <v>0</v>
      </c>
      <c r="C14" s="122">
        <v>0</v>
      </c>
      <c r="D14" s="122">
        <v>0</v>
      </c>
      <c r="E14" s="122">
        <v>-5999989.2400000002</v>
      </c>
      <c r="F14" s="122">
        <v>-6924451.5999999996</v>
      </c>
      <c r="G14" s="122">
        <v>-8032633.4199999999</v>
      </c>
      <c r="H14" s="122">
        <v>0</v>
      </c>
      <c r="I14" s="122">
        <f>+B14+C14+D14+E14+F14+G14+H14</f>
        <v>-20957074.259999998</v>
      </c>
    </row>
    <row r="15" spans="1:9" x14ac:dyDescent="0.25">
      <c r="A15" s="120" t="s">
        <v>436</v>
      </c>
      <c r="B15" s="122">
        <v>0</v>
      </c>
      <c r="C15" s="122">
        <v>0</v>
      </c>
      <c r="D15" s="122">
        <v>0</v>
      </c>
      <c r="E15" s="122">
        <v>-2939486.57</v>
      </c>
      <c r="F15" s="122">
        <v>-3855214.85</v>
      </c>
      <c r="G15" s="122">
        <v>-4690060.88</v>
      </c>
      <c r="H15" s="122">
        <v>0</v>
      </c>
      <c r="I15" s="122">
        <f>+B15+C15+D15+E15+F15+G15+H15</f>
        <v>-11484762.300000001</v>
      </c>
    </row>
    <row r="16" spans="1:9" x14ac:dyDescent="0.25">
      <c r="A16" s="120" t="s">
        <v>433</v>
      </c>
      <c r="B16" s="123">
        <v>0</v>
      </c>
      <c r="C16" s="123">
        <v>0</v>
      </c>
      <c r="D16" s="123">
        <v>0</v>
      </c>
      <c r="E16" s="123">
        <v>0</v>
      </c>
      <c r="F16" s="123"/>
      <c r="G16" s="123">
        <v>0</v>
      </c>
      <c r="H16" s="123">
        <v>0</v>
      </c>
      <c r="I16" s="122">
        <f>+B16+C16+D16+E16+F16+G16+H16</f>
        <v>0</v>
      </c>
    </row>
    <row r="17" spans="1:9" x14ac:dyDescent="0.25">
      <c r="A17" s="120" t="s">
        <v>773</v>
      </c>
      <c r="B17" s="123">
        <f t="shared" ref="B17:I17" si="2">+B14+B15+B16</f>
        <v>0</v>
      </c>
      <c r="C17" s="123">
        <f t="shared" si="2"/>
        <v>0</v>
      </c>
      <c r="D17" s="123">
        <f t="shared" si="2"/>
        <v>0</v>
      </c>
      <c r="E17" s="123">
        <f t="shared" si="2"/>
        <v>-8939475.8100000005</v>
      </c>
      <c r="F17" s="123">
        <f t="shared" si="2"/>
        <v>-10779666.449999999</v>
      </c>
      <c r="G17" s="123">
        <f t="shared" si="2"/>
        <v>-12722694.300000001</v>
      </c>
      <c r="H17" s="123">
        <f t="shared" si="2"/>
        <v>0</v>
      </c>
      <c r="I17" s="124">
        <f t="shared" si="2"/>
        <v>-32441836.559999999</v>
      </c>
    </row>
    <row r="18" spans="1:9" x14ac:dyDescent="0.25">
      <c r="A18" s="120" t="s">
        <v>774</v>
      </c>
      <c r="B18" s="126">
        <f t="shared" ref="B18:H18" si="3">+B12+B17</f>
        <v>16270890</v>
      </c>
      <c r="C18" s="126">
        <f t="shared" si="3"/>
        <v>486288589</v>
      </c>
      <c r="D18" s="126">
        <f t="shared" si="3"/>
        <v>71232316.239999995</v>
      </c>
      <c r="E18" s="126">
        <f t="shared" si="3"/>
        <v>21045938.189999998</v>
      </c>
      <c r="F18" s="126">
        <f t="shared" si="3"/>
        <v>13277428.890000001</v>
      </c>
      <c r="G18" s="126">
        <f t="shared" si="3"/>
        <v>12865122.699999999</v>
      </c>
      <c r="H18" s="126">
        <f t="shared" si="3"/>
        <v>0</v>
      </c>
      <c r="I18" s="126">
        <f>+B18+C18+D18+E18+F18+G18</f>
        <v>620980285.0200001</v>
      </c>
    </row>
    <row r="19" spans="1:9" x14ac:dyDescent="0.25">
      <c r="A19" s="68"/>
      <c r="B19" s="68"/>
      <c r="C19" s="54"/>
      <c r="D19" s="54"/>
      <c r="E19" s="54"/>
      <c r="F19" s="54"/>
      <c r="G19" s="54"/>
      <c r="H19" s="54"/>
      <c r="I19" s="49"/>
    </row>
    <row r="25" spans="1:9" x14ac:dyDescent="0.25">
      <c r="A25" s="83" t="s">
        <v>729</v>
      </c>
      <c r="B25" s="83"/>
      <c r="C25" s="54"/>
      <c r="D25" s="54"/>
      <c r="E25" s="54"/>
      <c r="F25" s="54"/>
      <c r="G25" s="54"/>
      <c r="H25" s="54"/>
      <c r="I25" s="54"/>
    </row>
    <row r="26" spans="1:9" x14ac:dyDescent="0.25">
      <c r="A26" s="68" t="s">
        <v>970</v>
      </c>
      <c r="B26" s="68"/>
      <c r="C26" s="54"/>
      <c r="D26" s="54"/>
      <c r="E26" s="54"/>
      <c r="F26" s="54"/>
      <c r="G26" s="54"/>
      <c r="H26" s="54"/>
      <c r="I26" s="54"/>
    </row>
    <row r="27" spans="1:9" x14ac:dyDescent="0.25">
      <c r="A27" s="68" t="s">
        <v>128</v>
      </c>
      <c r="B27" s="68"/>
      <c r="C27" s="54"/>
      <c r="D27" s="54"/>
      <c r="E27" s="54"/>
      <c r="F27" s="54"/>
      <c r="G27" s="54"/>
      <c r="H27" s="54"/>
      <c r="I27" s="54"/>
    </row>
    <row r="28" spans="1:9" ht="34.5" x14ac:dyDescent="0.25">
      <c r="A28" s="118">
        <v>2021</v>
      </c>
      <c r="B28" s="119" t="s">
        <v>560</v>
      </c>
      <c r="C28" s="119" t="s">
        <v>769</v>
      </c>
      <c r="D28" s="119" t="s">
        <v>770</v>
      </c>
      <c r="E28" s="119" t="s">
        <v>771</v>
      </c>
      <c r="F28" s="119" t="s">
        <v>427</v>
      </c>
      <c r="G28" s="119" t="s">
        <v>772</v>
      </c>
      <c r="H28" s="119" t="s">
        <v>780</v>
      </c>
      <c r="I28" s="119" t="s">
        <v>139</v>
      </c>
    </row>
    <row r="29" spans="1:9" x14ac:dyDescent="0.25">
      <c r="A29" s="120" t="s">
        <v>969</v>
      </c>
      <c r="B29" s="121">
        <v>17947610</v>
      </c>
      <c r="C29" s="121">
        <v>435545170.06</v>
      </c>
      <c r="D29" s="121">
        <v>73688258.239999995</v>
      </c>
      <c r="E29" s="121">
        <v>30070050</v>
      </c>
      <c r="F29" s="121">
        <v>18141890.34</v>
      </c>
      <c r="G29" s="121">
        <v>74857097</v>
      </c>
      <c r="H29" s="121">
        <v>225698726.21000001</v>
      </c>
      <c r="I29" s="121">
        <f t="shared" ref="I29:I34" si="4">+B29+C29+D29+E29+F29+G29+H29</f>
        <v>875948801.85000002</v>
      </c>
    </row>
    <row r="30" spans="1:9" x14ac:dyDescent="0.25">
      <c r="A30" s="120" t="s">
        <v>432</v>
      </c>
      <c r="B30" s="121">
        <v>0</v>
      </c>
      <c r="C30" s="121">
        <v>0</v>
      </c>
      <c r="D30" s="121">
        <v>0</v>
      </c>
      <c r="E30" s="121"/>
      <c r="F30" s="121"/>
      <c r="G30" s="121"/>
      <c r="H30" s="121">
        <v>0</v>
      </c>
      <c r="I30" s="121">
        <f t="shared" si="4"/>
        <v>0</v>
      </c>
    </row>
    <row r="31" spans="1:9" x14ac:dyDescent="0.25">
      <c r="A31" s="120" t="s">
        <v>782</v>
      </c>
      <c r="B31" s="121">
        <v>0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f t="shared" si="4"/>
        <v>0</v>
      </c>
    </row>
    <row r="32" spans="1:9" x14ac:dyDescent="0.25">
      <c r="A32" s="120" t="s">
        <v>433</v>
      </c>
      <c r="B32" s="122">
        <v>0</v>
      </c>
      <c r="C32" s="122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1">
        <f t="shared" si="4"/>
        <v>0</v>
      </c>
    </row>
    <row r="33" spans="1:9" x14ac:dyDescent="0.25">
      <c r="A33" s="120" t="s">
        <v>561</v>
      </c>
      <c r="B33" s="122">
        <v>0</v>
      </c>
      <c r="C33" s="122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1">
        <f t="shared" si="4"/>
        <v>0</v>
      </c>
    </row>
    <row r="34" spans="1:9" x14ac:dyDescent="0.25">
      <c r="A34" s="120" t="s">
        <v>562</v>
      </c>
      <c r="B34" s="123">
        <v>0</v>
      </c>
      <c r="C34" s="123">
        <v>0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1">
        <f t="shared" si="4"/>
        <v>0</v>
      </c>
    </row>
    <row r="35" spans="1:9" x14ac:dyDescent="0.25">
      <c r="A35" s="120" t="s">
        <v>434</v>
      </c>
      <c r="B35" s="124">
        <f t="shared" ref="B35:H35" si="5">+B29+B30+B31+B32+B33+B34</f>
        <v>17947610</v>
      </c>
      <c r="C35" s="124">
        <f t="shared" si="5"/>
        <v>435545170.06</v>
      </c>
      <c r="D35" s="124">
        <f t="shared" si="5"/>
        <v>73688258.239999995</v>
      </c>
      <c r="E35" s="124">
        <f t="shared" si="5"/>
        <v>30070050</v>
      </c>
      <c r="F35" s="124">
        <f t="shared" si="5"/>
        <v>18141890.34</v>
      </c>
      <c r="G35" s="124">
        <f t="shared" si="5"/>
        <v>74857097</v>
      </c>
      <c r="H35" s="124">
        <f t="shared" si="5"/>
        <v>225698726.21000001</v>
      </c>
      <c r="I35" s="125">
        <f>SUM(I29:I34)</f>
        <v>875948801.85000002</v>
      </c>
    </row>
    <row r="36" spans="1:9" x14ac:dyDescent="0.25">
      <c r="A36" s="120"/>
      <c r="B36" s="50"/>
      <c r="C36" s="50"/>
      <c r="D36" s="50"/>
      <c r="E36" s="50"/>
      <c r="F36" s="50"/>
      <c r="G36" s="50"/>
      <c r="H36" s="50"/>
      <c r="I36" s="50"/>
    </row>
    <row r="37" spans="1:9" x14ac:dyDescent="0.25">
      <c r="A37" s="120" t="s">
        <v>783</v>
      </c>
      <c r="B37" s="122">
        <v>0</v>
      </c>
      <c r="C37" s="122">
        <v>0</v>
      </c>
      <c r="D37" s="122">
        <v>0</v>
      </c>
      <c r="E37" s="122"/>
      <c r="F37" s="122"/>
      <c r="G37" s="122"/>
      <c r="H37" s="122">
        <v>0</v>
      </c>
      <c r="I37" s="122">
        <f>+B37+C37+D37+E37+F37+G37+H37</f>
        <v>0</v>
      </c>
    </row>
    <row r="38" spans="1:9" x14ac:dyDescent="0.25">
      <c r="A38" s="120" t="s">
        <v>436</v>
      </c>
      <c r="B38" s="122">
        <v>0</v>
      </c>
      <c r="C38" s="122">
        <v>0</v>
      </c>
      <c r="D38" s="122">
        <v>-1806419.84</v>
      </c>
      <c r="E38" s="122">
        <v>-3258018.43</v>
      </c>
      <c r="F38" s="122">
        <v>-2297076.77</v>
      </c>
      <c r="G38" s="122">
        <v>-14155247.66</v>
      </c>
      <c r="H38" s="122"/>
      <c r="I38" s="122">
        <f>+B38+C38+D38+E38+F38+G38+H38</f>
        <v>-21516762.700000003</v>
      </c>
    </row>
    <row r="39" spans="1:9" x14ac:dyDescent="0.25">
      <c r="A39" s="120" t="s">
        <v>433</v>
      </c>
      <c r="B39" s="123">
        <v>0</v>
      </c>
      <c r="C39" s="123">
        <v>0</v>
      </c>
      <c r="D39" s="123">
        <v>0</v>
      </c>
      <c r="E39" s="123">
        <v>0</v>
      </c>
      <c r="F39" s="123"/>
      <c r="G39" s="123"/>
      <c r="H39" s="123">
        <v>0</v>
      </c>
      <c r="I39" s="122">
        <f>+B39+C39+D39+E39+F39+G39+H39</f>
        <v>0</v>
      </c>
    </row>
    <row r="40" spans="1:9" x14ac:dyDescent="0.25">
      <c r="A40" s="120" t="s">
        <v>773</v>
      </c>
      <c r="B40" s="123">
        <f t="shared" ref="B40:I40" si="6">+B37+B38+B39</f>
        <v>0</v>
      </c>
      <c r="C40" s="123">
        <f t="shared" si="6"/>
        <v>0</v>
      </c>
      <c r="D40" s="123">
        <f t="shared" si="6"/>
        <v>-1806419.84</v>
      </c>
      <c r="E40" s="123">
        <f t="shared" si="6"/>
        <v>-3258018.43</v>
      </c>
      <c r="F40" s="123">
        <f t="shared" si="6"/>
        <v>-2297076.77</v>
      </c>
      <c r="G40" s="123">
        <f t="shared" si="6"/>
        <v>-14155247.66</v>
      </c>
      <c r="H40" s="123">
        <f t="shared" si="6"/>
        <v>0</v>
      </c>
      <c r="I40" s="124">
        <f t="shared" si="6"/>
        <v>-21516762.700000003</v>
      </c>
    </row>
    <row r="41" spans="1:9" x14ac:dyDescent="0.25">
      <c r="A41" s="120" t="s">
        <v>774</v>
      </c>
      <c r="B41" s="126">
        <f t="shared" ref="B41:H41" si="7">+B35+B40</f>
        <v>17947610</v>
      </c>
      <c r="C41" s="126">
        <f t="shared" si="7"/>
        <v>435545170.06</v>
      </c>
      <c r="D41" s="126">
        <f t="shared" si="7"/>
        <v>71881838.399999991</v>
      </c>
      <c r="E41" s="126">
        <f t="shared" si="7"/>
        <v>26812031.57</v>
      </c>
      <c r="F41" s="126">
        <f t="shared" si="7"/>
        <v>15844813.57</v>
      </c>
      <c r="G41" s="126">
        <f t="shared" si="7"/>
        <v>60701849.340000004</v>
      </c>
      <c r="H41" s="126">
        <f t="shared" si="7"/>
        <v>225698726.21000001</v>
      </c>
      <c r="I41" s="126">
        <f>+I29+I40</f>
        <v>854432039.14999998</v>
      </c>
    </row>
    <row r="42" spans="1:9" x14ac:dyDescent="0.25">
      <c r="A42" s="197"/>
      <c r="B42" s="58"/>
      <c r="C42" s="180"/>
      <c r="D42" s="58"/>
      <c r="E42" s="58"/>
      <c r="F42" s="58"/>
      <c r="G42" s="58"/>
      <c r="H42" s="58"/>
      <c r="I42" s="58"/>
    </row>
    <row r="43" spans="1:9" x14ac:dyDescent="0.25">
      <c r="A43" s="58"/>
      <c r="B43" s="58"/>
      <c r="C43" s="180"/>
      <c r="D43" s="58"/>
      <c r="E43" s="58"/>
      <c r="F43" s="58"/>
      <c r="G43" s="58"/>
      <c r="H43" s="58"/>
      <c r="I43" s="58"/>
    </row>
    <row r="44" spans="1:9" x14ac:dyDescent="0.25">
      <c r="A44" s="197"/>
      <c r="B44" s="58"/>
      <c r="C44" s="196"/>
      <c r="D44" s="58"/>
      <c r="E44" s="58"/>
      <c r="F44" s="180"/>
      <c r="G44" s="58"/>
      <c r="H44" s="180"/>
      <c r="I44" s="70"/>
    </row>
    <row r="45" spans="1:9" x14ac:dyDescent="0.25">
      <c r="A45" s="197"/>
      <c r="B45" s="58"/>
      <c r="C45" s="196"/>
      <c r="D45" s="58"/>
      <c r="E45" s="58"/>
      <c r="F45" s="70"/>
      <c r="G45" s="58"/>
      <c r="H45" s="180"/>
      <c r="I45" s="70"/>
    </row>
    <row r="46" spans="1:9" x14ac:dyDescent="0.25">
      <c r="A46" s="197"/>
      <c r="B46" s="58"/>
      <c r="C46" s="180"/>
      <c r="D46" s="58"/>
      <c r="E46" s="58"/>
      <c r="F46" s="58"/>
      <c r="G46" s="58"/>
      <c r="H46" s="180"/>
      <c r="I46" s="180"/>
    </row>
    <row r="47" spans="1:9" x14ac:dyDescent="0.25">
      <c r="A47" s="197"/>
      <c r="B47" s="58"/>
      <c r="C47" s="196"/>
      <c r="D47" s="58"/>
      <c r="E47" s="58"/>
      <c r="F47" s="70"/>
      <c r="G47" s="58"/>
      <c r="H47" s="180"/>
      <c r="I47" s="70"/>
    </row>
    <row r="48" spans="1:9" x14ac:dyDescent="0.25">
      <c r="A48" s="198"/>
      <c r="B48" s="179"/>
      <c r="C48" s="199"/>
      <c r="D48" s="179"/>
      <c r="E48" s="179"/>
      <c r="F48" s="200"/>
      <c r="G48" s="179"/>
      <c r="H48" s="200"/>
      <c r="I48" s="200"/>
    </row>
    <row r="49" spans="1:9" x14ac:dyDescent="0.25">
      <c r="A49" s="58"/>
      <c r="B49" s="58"/>
      <c r="C49" s="180"/>
      <c r="D49" s="58"/>
      <c r="E49" s="58"/>
      <c r="F49" s="58"/>
      <c r="G49" s="58"/>
      <c r="H49" s="58"/>
      <c r="I49" s="5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0"/>
  <sheetViews>
    <sheetView zoomScale="130" zoomScaleNormal="130" workbookViewId="0">
      <selection activeCell="B21" sqref="B21:D21"/>
    </sheetView>
  </sheetViews>
  <sheetFormatPr baseColWidth="10" defaultRowHeight="15" x14ac:dyDescent="0.25"/>
  <cols>
    <col min="2" max="2" width="8.85546875" customWidth="1"/>
    <col min="3" max="3" width="18" customWidth="1"/>
    <col min="4" max="4" width="15.85546875" customWidth="1"/>
    <col min="5" max="5" width="19.140625" customWidth="1"/>
    <col min="6" max="6" width="3.85546875" customWidth="1"/>
    <col min="7" max="7" width="19" customWidth="1"/>
    <col min="8" max="8" width="16.140625" bestFit="1" customWidth="1"/>
    <col min="9" max="9" width="13.7109375" bestFit="1" customWidth="1"/>
  </cols>
  <sheetData>
    <row r="1" spans="1:7" ht="15.75" x14ac:dyDescent="0.25">
      <c r="A1" s="211" t="s">
        <v>0</v>
      </c>
      <c r="B1" s="211"/>
      <c r="C1" s="211"/>
      <c r="D1" s="211"/>
      <c r="E1" s="211"/>
      <c r="F1" s="211"/>
      <c r="G1" s="211"/>
    </row>
    <row r="2" spans="1:7" ht="15.75" x14ac:dyDescent="0.25">
      <c r="A2" s="211" t="s">
        <v>1</v>
      </c>
      <c r="B2" s="211"/>
      <c r="C2" s="211"/>
      <c r="D2" s="211"/>
      <c r="E2" s="211"/>
      <c r="F2" s="211"/>
      <c r="G2" s="211"/>
    </row>
    <row r="3" spans="1:7" ht="15.75" x14ac:dyDescent="0.25">
      <c r="A3" s="211" t="s">
        <v>2</v>
      </c>
      <c r="B3" s="211"/>
      <c r="C3" s="211"/>
      <c r="D3" s="211"/>
      <c r="E3" s="211"/>
      <c r="F3" s="211"/>
      <c r="G3" s="211"/>
    </row>
    <row r="5" spans="1:7" ht="15.75" x14ac:dyDescent="0.25">
      <c r="A5" s="3" t="s">
        <v>3</v>
      </c>
    </row>
    <row r="6" spans="1:7" x14ac:dyDescent="0.25">
      <c r="A6" s="212"/>
      <c r="B6" s="212"/>
      <c r="C6" s="212"/>
      <c r="D6" s="212"/>
      <c r="E6" s="212"/>
      <c r="F6" s="212"/>
      <c r="G6" s="212"/>
    </row>
    <row r="7" spans="1:7" ht="15.75" x14ac:dyDescent="0.25">
      <c r="A7" s="4" t="s">
        <v>4</v>
      </c>
    </row>
    <row r="8" spans="1:7" ht="15.75" x14ac:dyDescent="0.25">
      <c r="A8" s="4" t="s">
        <v>5</v>
      </c>
    </row>
    <row r="9" spans="1:7" ht="15.75" x14ac:dyDescent="0.25">
      <c r="A9" s="4" t="s">
        <v>6</v>
      </c>
    </row>
    <row r="10" spans="1:7" ht="15.75" x14ac:dyDescent="0.25">
      <c r="A10" s="4" t="s">
        <v>7</v>
      </c>
    </row>
    <row r="11" spans="1:7" ht="15.75" x14ac:dyDescent="0.25">
      <c r="A11" s="4" t="s">
        <v>8</v>
      </c>
    </row>
    <row r="13" spans="1:7" ht="15.75" x14ac:dyDescent="0.25">
      <c r="A13" s="4" t="s">
        <v>9</v>
      </c>
    </row>
    <row r="14" spans="1:7" ht="15.75" x14ac:dyDescent="0.25">
      <c r="A14" s="4" t="s">
        <v>10</v>
      </c>
    </row>
    <row r="16" spans="1:7" ht="15.75" x14ac:dyDescent="0.25">
      <c r="A16" s="4" t="s">
        <v>541</v>
      </c>
    </row>
    <row r="18" spans="1:7" ht="15.75" x14ac:dyDescent="0.25">
      <c r="B18" s="213" t="s">
        <v>11</v>
      </c>
      <c r="C18" s="213"/>
      <c r="D18" s="213"/>
      <c r="E18" s="213" t="s">
        <v>12</v>
      </c>
      <c r="F18" s="213"/>
      <c r="G18" s="213"/>
    </row>
    <row r="19" spans="1:7" ht="15.75" x14ac:dyDescent="0.25">
      <c r="B19" s="214" t="s">
        <v>13</v>
      </c>
      <c r="C19" s="214"/>
      <c r="D19" s="214"/>
      <c r="E19" s="214" t="s">
        <v>14</v>
      </c>
      <c r="F19" s="214"/>
      <c r="G19" s="214"/>
    </row>
    <row r="20" spans="1:7" ht="15.75" x14ac:dyDescent="0.25">
      <c r="B20" s="214" t="s">
        <v>15</v>
      </c>
      <c r="C20" s="214"/>
      <c r="D20" s="214"/>
      <c r="E20" s="214" t="s">
        <v>16</v>
      </c>
      <c r="F20" s="214"/>
      <c r="G20" s="214"/>
    </row>
    <row r="21" spans="1:7" ht="15.75" x14ac:dyDescent="0.25">
      <c r="B21" s="214" t="s">
        <v>17</v>
      </c>
      <c r="C21" s="214"/>
      <c r="D21" s="214"/>
      <c r="E21" s="214" t="s">
        <v>18</v>
      </c>
      <c r="F21" s="214"/>
      <c r="G21" s="214"/>
    </row>
    <row r="22" spans="1:7" ht="15.75" x14ac:dyDescent="0.25">
      <c r="B22" s="214" t="s">
        <v>19</v>
      </c>
      <c r="C22" s="214"/>
      <c r="D22" s="214"/>
      <c r="E22" s="214" t="s">
        <v>20</v>
      </c>
      <c r="F22" s="214"/>
      <c r="G22" s="214"/>
    </row>
    <row r="23" spans="1:7" ht="15.75" x14ac:dyDescent="0.25">
      <c r="B23" s="214" t="s">
        <v>21</v>
      </c>
      <c r="C23" s="214"/>
      <c r="D23" s="214"/>
      <c r="E23" s="214" t="s">
        <v>22</v>
      </c>
      <c r="F23" s="214"/>
      <c r="G23" s="214"/>
    </row>
    <row r="24" spans="1:7" ht="15.75" x14ac:dyDescent="0.25">
      <c r="B24" s="214" t="s">
        <v>23</v>
      </c>
      <c r="C24" s="214"/>
      <c r="D24" s="214"/>
      <c r="E24" s="214" t="s">
        <v>24</v>
      </c>
      <c r="F24" s="214"/>
      <c r="G24" s="214"/>
    </row>
    <row r="25" spans="1:7" ht="15.75" x14ac:dyDescent="0.25">
      <c r="B25" s="214" t="s">
        <v>25</v>
      </c>
      <c r="C25" s="214"/>
      <c r="D25" s="214"/>
      <c r="E25" s="214" t="s">
        <v>26</v>
      </c>
      <c r="F25" s="214"/>
      <c r="G25" s="214"/>
    </row>
    <row r="26" spans="1:7" ht="15.75" x14ac:dyDescent="0.25">
      <c r="B26" s="214" t="s">
        <v>27</v>
      </c>
      <c r="C26" s="214"/>
      <c r="D26" s="214"/>
      <c r="E26" s="214" t="s">
        <v>28</v>
      </c>
      <c r="F26" s="214"/>
      <c r="G26" s="214"/>
    </row>
    <row r="27" spans="1:7" ht="15.75" x14ac:dyDescent="0.25">
      <c r="B27" s="214" t="s">
        <v>29</v>
      </c>
      <c r="C27" s="214"/>
      <c r="D27" s="214"/>
      <c r="E27" s="214" t="s">
        <v>30</v>
      </c>
      <c r="F27" s="214"/>
      <c r="G27" s="214"/>
    </row>
    <row r="28" spans="1:7" ht="15.75" x14ac:dyDescent="0.25">
      <c r="B28" s="214" t="s">
        <v>31</v>
      </c>
      <c r="C28" s="214"/>
      <c r="D28" s="214"/>
      <c r="E28" s="214" t="s">
        <v>32</v>
      </c>
      <c r="F28" s="214"/>
      <c r="G28" s="214"/>
    </row>
    <row r="31" spans="1:7" ht="15.75" x14ac:dyDescent="0.25">
      <c r="A31" s="3" t="s">
        <v>33</v>
      </c>
    </row>
    <row r="33" spans="1:1" ht="15.75" x14ac:dyDescent="0.25">
      <c r="A33" s="4" t="s">
        <v>34</v>
      </c>
    </row>
    <row r="34" spans="1:1" ht="15.75" x14ac:dyDescent="0.25">
      <c r="A34" s="4" t="s">
        <v>35</v>
      </c>
    </row>
    <row r="35" spans="1:1" ht="15.75" x14ac:dyDescent="0.25">
      <c r="A35" s="4" t="s">
        <v>36</v>
      </c>
    </row>
    <row r="37" spans="1:1" ht="15.75" x14ac:dyDescent="0.25">
      <c r="A37" s="4" t="s">
        <v>37</v>
      </c>
    </row>
    <row r="38" spans="1:1" ht="15.75" x14ac:dyDescent="0.25">
      <c r="A38" s="4" t="s">
        <v>38</v>
      </c>
    </row>
    <row r="39" spans="1:1" ht="15.75" x14ac:dyDescent="0.25">
      <c r="A39" s="4" t="s">
        <v>39</v>
      </c>
    </row>
    <row r="40" spans="1:1" ht="15.75" x14ac:dyDescent="0.25">
      <c r="A40" s="4" t="s">
        <v>40</v>
      </c>
    </row>
    <row r="42" spans="1:1" ht="15.75" x14ac:dyDescent="0.25">
      <c r="A42" s="4" t="s">
        <v>41</v>
      </c>
    </row>
    <row r="43" spans="1:1" ht="15.75" x14ac:dyDescent="0.25">
      <c r="A43" s="4" t="s">
        <v>42</v>
      </c>
    </row>
    <row r="44" spans="1:1" ht="15.75" x14ac:dyDescent="0.25">
      <c r="A44" s="4" t="s">
        <v>43</v>
      </c>
    </row>
    <row r="46" spans="1:1" ht="15.75" x14ac:dyDescent="0.25">
      <c r="A46" s="4" t="s">
        <v>44</v>
      </c>
    </row>
    <row r="47" spans="1:1" ht="15.75" x14ac:dyDescent="0.25">
      <c r="A47" s="4" t="s">
        <v>45</v>
      </c>
    </row>
    <row r="49" spans="1:1" ht="15.75" x14ac:dyDescent="0.25">
      <c r="A49" s="3" t="s">
        <v>46</v>
      </c>
    </row>
    <row r="51" spans="1:1" ht="15.75" x14ac:dyDescent="0.25">
      <c r="A51" s="4" t="s">
        <v>47</v>
      </c>
    </row>
    <row r="54" spans="1:1" ht="15.75" x14ac:dyDescent="0.25">
      <c r="A54" s="3" t="s">
        <v>48</v>
      </c>
    </row>
    <row r="56" spans="1:1" ht="15.75" x14ac:dyDescent="0.25">
      <c r="A56" s="4" t="s">
        <v>49</v>
      </c>
    </row>
    <row r="57" spans="1:1" ht="15.75" x14ac:dyDescent="0.25">
      <c r="A57" s="4" t="s">
        <v>50</v>
      </c>
    </row>
    <row r="58" spans="1:1" ht="15.75" x14ac:dyDescent="0.25">
      <c r="A58" s="4" t="s">
        <v>51</v>
      </c>
    </row>
    <row r="59" spans="1:1" ht="15.75" x14ac:dyDescent="0.25">
      <c r="A59" s="4" t="s">
        <v>52</v>
      </c>
    </row>
    <row r="61" spans="1:1" ht="15.75" x14ac:dyDescent="0.25">
      <c r="A61" s="4" t="s">
        <v>53</v>
      </c>
    </row>
    <row r="62" spans="1:1" ht="15.75" x14ac:dyDescent="0.25">
      <c r="A62" s="4" t="s">
        <v>54</v>
      </c>
    </row>
    <row r="64" spans="1:1" ht="15.75" x14ac:dyDescent="0.25">
      <c r="A64" s="5" t="s">
        <v>55</v>
      </c>
    </row>
    <row r="65" spans="1:1" ht="15.75" x14ac:dyDescent="0.25">
      <c r="A65" s="4" t="s">
        <v>56</v>
      </c>
    </row>
    <row r="66" spans="1:1" ht="15.75" x14ac:dyDescent="0.25">
      <c r="A66" s="4" t="s">
        <v>57</v>
      </c>
    </row>
    <row r="67" spans="1:1" ht="15.75" x14ac:dyDescent="0.25">
      <c r="A67" s="4" t="s">
        <v>58</v>
      </c>
    </row>
    <row r="69" spans="1:1" ht="15.75" x14ac:dyDescent="0.25">
      <c r="A69" s="4" t="s">
        <v>59</v>
      </c>
    </row>
    <row r="70" spans="1:1" ht="15.75" x14ac:dyDescent="0.25">
      <c r="A70" s="4" t="s">
        <v>60</v>
      </c>
    </row>
    <row r="72" spans="1:1" ht="15.75" x14ac:dyDescent="0.25">
      <c r="A72" s="4" t="s">
        <v>61</v>
      </c>
    </row>
    <row r="73" spans="1:1" ht="15.75" x14ac:dyDescent="0.25">
      <c r="A73" s="4" t="s">
        <v>62</v>
      </c>
    </row>
    <row r="75" spans="1:1" ht="15.75" x14ac:dyDescent="0.25">
      <c r="A75" s="4" t="s">
        <v>63</v>
      </c>
    </row>
    <row r="77" spans="1:1" ht="15.75" x14ac:dyDescent="0.25">
      <c r="A77" s="4" t="s">
        <v>64</v>
      </c>
    </row>
    <row r="79" spans="1:1" ht="15.75" x14ac:dyDescent="0.25">
      <c r="A79" s="4" t="s">
        <v>65</v>
      </c>
    </row>
    <row r="80" spans="1:1" ht="15.75" x14ac:dyDescent="0.25">
      <c r="A80" s="4" t="s">
        <v>66</v>
      </c>
    </row>
    <row r="82" spans="1:1" ht="15.75" x14ac:dyDescent="0.25">
      <c r="A82" s="4" t="s">
        <v>67</v>
      </c>
    </row>
    <row r="84" spans="1:1" ht="15.75" x14ac:dyDescent="0.25">
      <c r="A84" s="4" t="s">
        <v>68</v>
      </c>
    </row>
    <row r="85" spans="1:1" ht="15.75" x14ac:dyDescent="0.25">
      <c r="A85" s="4" t="s">
        <v>69</v>
      </c>
    </row>
    <row r="86" spans="1:1" ht="15.75" x14ac:dyDescent="0.25">
      <c r="A86" s="4" t="s">
        <v>70</v>
      </c>
    </row>
    <row r="88" spans="1:1" ht="15.75" x14ac:dyDescent="0.25">
      <c r="A88" s="4" t="s">
        <v>71</v>
      </c>
    </row>
    <row r="89" spans="1:1" ht="15.75" x14ac:dyDescent="0.25">
      <c r="A89" s="4" t="s">
        <v>72</v>
      </c>
    </row>
    <row r="92" spans="1:1" ht="15.75" x14ac:dyDescent="0.25">
      <c r="A92" s="3" t="s">
        <v>73</v>
      </c>
    </row>
    <row r="94" spans="1:1" ht="15.75" x14ac:dyDescent="0.25">
      <c r="A94" s="4" t="s">
        <v>74</v>
      </c>
    </row>
    <row r="96" spans="1:1" ht="15.75" x14ac:dyDescent="0.25">
      <c r="A96" s="3" t="s">
        <v>75</v>
      </c>
    </row>
    <row r="98" spans="1:1" ht="15.75" x14ac:dyDescent="0.25">
      <c r="A98" s="4" t="s">
        <v>76</v>
      </c>
    </row>
    <row r="99" spans="1:1" ht="15.75" x14ac:dyDescent="0.25">
      <c r="A99" s="4" t="s">
        <v>77</v>
      </c>
    </row>
    <row r="101" spans="1:1" ht="15.75" x14ac:dyDescent="0.25">
      <c r="A101" s="3" t="s">
        <v>78</v>
      </c>
    </row>
    <row r="103" spans="1:1" ht="15.75" x14ac:dyDescent="0.25">
      <c r="A103" s="4" t="s">
        <v>79</v>
      </c>
    </row>
    <row r="104" spans="1:1" ht="15.75" x14ac:dyDescent="0.25">
      <c r="A104" s="4" t="s">
        <v>80</v>
      </c>
    </row>
    <row r="106" spans="1:1" ht="15.75" x14ac:dyDescent="0.25">
      <c r="A106" s="4" t="s">
        <v>81</v>
      </c>
    </row>
    <row r="108" spans="1:1" ht="15.75" x14ac:dyDescent="0.25">
      <c r="A108" s="3" t="s">
        <v>82</v>
      </c>
    </row>
    <row r="109" spans="1:1" ht="15.75" x14ac:dyDescent="0.25">
      <c r="A109" s="5" t="s">
        <v>83</v>
      </c>
    </row>
    <row r="111" spans="1:1" ht="15.75" x14ac:dyDescent="0.25">
      <c r="A111" s="4" t="s">
        <v>84</v>
      </c>
    </row>
    <row r="112" spans="1:1" ht="15.75" x14ac:dyDescent="0.25">
      <c r="A112" s="4" t="s">
        <v>85</v>
      </c>
    </row>
    <row r="114" spans="1:1" ht="15.75" x14ac:dyDescent="0.25">
      <c r="A114" s="4" t="s">
        <v>86</v>
      </c>
    </row>
    <row r="115" spans="1:1" ht="15.75" x14ac:dyDescent="0.25">
      <c r="A115" s="4" t="s">
        <v>87</v>
      </c>
    </row>
    <row r="117" spans="1:1" ht="15.75" x14ac:dyDescent="0.25">
      <c r="A117" s="4" t="s">
        <v>88</v>
      </c>
    </row>
    <row r="118" spans="1:1" ht="15.75" x14ac:dyDescent="0.25">
      <c r="A118" s="4" t="s">
        <v>89</v>
      </c>
    </row>
    <row r="119" spans="1:1" ht="15.75" x14ac:dyDescent="0.25">
      <c r="A119" s="4" t="s">
        <v>90</v>
      </c>
    </row>
    <row r="121" spans="1:1" ht="15.75" x14ac:dyDescent="0.25">
      <c r="A121" s="5" t="s">
        <v>91</v>
      </c>
    </row>
    <row r="122" spans="1:1" ht="15.75" x14ac:dyDescent="0.25">
      <c r="A122" s="4" t="s">
        <v>92</v>
      </c>
    </row>
    <row r="123" spans="1:1" ht="15.75" x14ac:dyDescent="0.25">
      <c r="A123" s="4" t="s">
        <v>93</v>
      </c>
    </row>
    <row r="124" spans="1:1" ht="15.75" x14ac:dyDescent="0.25">
      <c r="A124" s="4" t="s">
        <v>94</v>
      </c>
    </row>
    <row r="126" spans="1:1" ht="15.75" x14ac:dyDescent="0.25">
      <c r="A126" s="5" t="s">
        <v>95</v>
      </c>
    </row>
    <row r="127" spans="1:1" ht="15.75" x14ac:dyDescent="0.25">
      <c r="A127" s="4" t="s">
        <v>96</v>
      </c>
    </row>
    <row r="128" spans="1:1" ht="15.75" x14ac:dyDescent="0.25">
      <c r="A128" s="4" t="s">
        <v>97</v>
      </c>
    </row>
    <row r="130" spans="1:7" ht="15.75" x14ac:dyDescent="0.25">
      <c r="A130" s="4" t="s">
        <v>98</v>
      </c>
    </row>
    <row r="131" spans="1:7" ht="15.75" x14ac:dyDescent="0.25">
      <c r="A131" s="4" t="s">
        <v>99</v>
      </c>
    </row>
    <row r="132" spans="1:7" ht="15.75" x14ac:dyDescent="0.25">
      <c r="A132" s="4" t="s">
        <v>100</v>
      </c>
    </row>
    <row r="134" spans="1:7" ht="15.75" x14ac:dyDescent="0.25">
      <c r="A134" s="4" t="s">
        <v>101</v>
      </c>
    </row>
    <row r="135" spans="1:7" ht="15.75" x14ac:dyDescent="0.25">
      <c r="A135" s="4" t="s">
        <v>102</v>
      </c>
    </row>
    <row r="136" spans="1:7" ht="15.75" x14ac:dyDescent="0.25">
      <c r="A136" s="4" t="s">
        <v>103</v>
      </c>
    </row>
    <row r="138" spans="1:7" ht="15.75" x14ac:dyDescent="0.25">
      <c r="A138" s="4" t="s">
        <v>104</v>
      </c>
    </row>
    <row r="143" spans="1:7" ht="15.75" x14ac:dyDescent="0.25">
      <c r="A143" s="4"/>
      <c r="B143" s="4"/>
      <c r="C143" s="4"/>
      <c r="D143" s="6" t="s">
        <v>105</v>
      </c>
      <c r="E143" s="4"/>
      <c r="F143" s="4"/>
      <c r="G143" s="4"/>
    </row>
    <row r="144" spans="1:7" ht="15.75" x14ac:dyDescent="0.25">
      <c r="A144" s="4"/>
      <c r="B144" s="4"/>
      <c r="C144" s="4"/>
      <c r="D144" s="6"/>
      <c r="E144" s="4"/>
      <c r="F144" s="4"/>
      <c r="G144" s="4"/>
    </row>
    <row r="145" spans="1:7" ht="15.75" x14ac:dyDescent="0.25">
      <c r="A145" s="215" t="s">
        <v>106</v>
      </c>
      <c r="B145" s="215"/>
      <c r="C145" s="4" t="s">
        <v>107</v>
      </c>
      <c r="D145" s="7" t="s">
        <v>108</v>
      </c>
      <c r="E145" s="4"/>
      <c r="F145" s="4"/>
      <c r="G145" s="4"/>
    </row>
    <row r="146" spans="1:7" ht="15.75" x14ac:dyDescent="0.25">
      <c r="A146" s="216" t="s">
        <v>109</v>
      </c>
      <c r="B146" s="216"/>
      <c r="C146" s="4"/>
      <c r="D146" s="6" t="s">
        <v>110</v>
      </c>
      <c r="E146" s="4"/>
      <c r="F146" s="4"/>
      <c r="G146" s="4"/>
    </row>
    <row r="147" spans="1:7" ht="15.75" x14ac:dyDescent="0.25">
      <c r="A147" s="4"/>
      <c r="B147" s="4"/>
      <c r="C147" s="4"/>
      <c r="D147" s="4"/>
      <c r="E147" s="4"/>
      <c r="F147" s="4"/>
      <c r="G147" s="4"/>
    </row>
    <row r="148" spans="1:7" ht="15.75" x14ac:dyDescent="0.25">
      <c r="A148" s="4" t="s">
        <v>111</v>
      </c>
      <c r="B148" s="4"/>
      <c r="C148" s="4"/>
      <c r="D148" s="4"/>
      <c r="E148" s="4"/>
      <c r="F148" s="4"/>
      <c r="G148" s="4"/>
    </row>
    <row r="149" spans="1:7" ht="15.75" x14ac:dyDescent="0.25">
      <c r="A149" s="4" t="s">
        <v>112</v>
      </c>
      <c r="B149" s="4"/>
      <c r="C149" s="4"/>
      <c r="D149" s="4"/>
      <c r="E149" s="4"/>
      <c r="F149" s="4"/>
      <c r="G149" s="4"/>
    </row>
    <row r="150" spans="1:7" ht="15.75" x14ac:dyDescent="0.25">
      <c r="B150" s="4"/>
      <c r="C150" s="4"/>
      <c r="D150" s="4"/>
      <c r="E150" s="4"/>
      <c r="F150" s="4"/>
      <c r="G150" s="4"/>
    </row>
    <row r="151" spans="1:7" ht="15.75" x14ac:dyDescent="0.25">
      <c r="A151" s="3" t="s">
        <v>113</v>
      </c>
      <c r="B151" s="4"/>
      <c r="C151" s="4"/>
      <c r="D151" s="4"/>
      <c r="E151" s="4"/>
      <c r="F151" s="4"/>
      <c r="G151" s="4"/>
    </row>
    <row r="152" spans="1:7" ht="15.75" x14ac:dyDescent="0.25">
      <c r="A152" s="4" t="s">
        <v>114</v>
      </c>
      <c r="B152" s="4"/>
      <c r="C152" s="4"/>
      <c r="D152" s="4"/>
      <c r="E152" s="4"/>
      <c r="F152" s="4"/>
      <c r="G152" s="4"/>
    </row>
    <row r="153" spans="1:7" ht="15.75" x14ac:dyDescent="0.25">
      <c r="A153" s="4" t="s">
        <v>115</v>
      </c>
    </row>
    <row r="155" spans="1:7" ht="15.75" x14ac:dyDescent="0.25">
      <c r="A155" s="5" t="s">
        <v>116</v>
      </c>
    </row>
    <row r="156" spans="1:7" ht="15.75" x14ac:dyDescent="0.25">
      <c r="A156" s="4" t="s">
        <v>117</v>
      </c>
    </row>
    <row r="157" spans="1:7" ht="15.75" x14ac:dyDescent="0.25">
      <c r="A157" s="4" t="s">
        <v>118</v>
      </c>
    </row>
    <row r="159" spans="1:7" ht="15.75" x14ac:dyDescent="0.25">
      <c r="A159" s="5" t="s">
        <v>119</v>
      </c>
    </row>
    <row r="160" spans="1:7" ht="15.75" x14ac:dyDescent="0.25">
      <c r="A160" s="4" t="s">
        <v>120</v>
      </c>
    </row>
    <row r="161" spans="1:1" ht="15.75" x14ac:dyDescent="0.25">
      <c r="A161" s="4" t="s">
        <v>121</v>
      </c>
    </row>
    <row r="163" spans="1:1" ht="15.75" x14ac:dyDescent="0.25">
      <c r="A163" s="4" t="s">
        <v>122</v>
      </c>
    </row>
    <row r="165" spans="1:1" ht="15.75" x14ac:dyDescent="0.25">
      <c r="A165" s="4" t="s">
        <v>123</v>
      </c>
    </row>
    <row r="167" spans="1:1" ht="15.75" x14ac:dyDescent="0.25">
      <c r="A167" s="4" t="s">
        <v>124</v>
      </c>
    </row>
    <row r="168" spans="1:1" ht="15.75" x14ac:dyDescent="0.25">
      <c r="A168" s="4" t="s">
        <v>125</v>
      </c>
    </row>
    <row r="171" spans="1:1" ht="15.75" x14ac:dyDescent="0.25">
      <c r="A171" s="3" t="s">
        <v>126</v>
      </c>
    </row>
    <row r="173" spans="1:1" ht="15.75" x14ac:dyDescent="0.25">
      <c r="A173" s="4" t="s">
        <v>127</v>
      </c>
    </row>
    <row r="177" spans="1:7" ht="15.75" x14ac:dyDescent="0.25">
      <c r="B177" s="4" t="s">
        <v>128</v>
      </c>
      <c r="C177" s="4"/>
      <c r="D177" s="4"/>
      <c r="E177" s="8">
        <v>2018</v>
      </c>
      <c r="F177" s="8"/>
      <c r="G177" s="8">
        <v>2017</v>
      </c>
    </row>
    <row r="178" spans="1:7" ht="15.75" x14ac:dyDescent="0.25">
      <c r="B178" s="4" t="s">
        <v>129</v>
      </c>
      <c r="C178" s="4"/>
      <c r="D178" s="4" t="s">
        <v>130</v>
      </c>
      <c r="E178" s="8">
        <v>1306</v>
      </c>
      <c r="F178" s="8"/>
      <c r="G178" s="8">
        <v>13732</v>
      </c>
    </row>
    <row r="179" spans="1:7" ht="15.75" x14ac:dyDescent="0.25">
      <c r="B179" s="4" t="s">
        <v>129</v>
      </c>
      <c r="C179" s="4"/>
      <c r="D179" s="4" t="s">
        <v>131</v>
      </c>
      <c r="E179" s="8">
        <v>472604</v>
      </c>
      <c r="F179" s="8"/>
      <c r="G179" s="8">
        <v>218416</v>
      </c>
    </row>
    <row r="180" spans="1:7" ht="15.75" x14ac:dyDescent="0.25">
      <c r="B180" s="4" t="s">
        <v>129</v>
      </c>
      <c r="C180" s="4"/>
      <c r="D180" s="4" t="s">
        <v>132</v>
      </c>
      <c r="E180" s="8">
        <v>-475737</v>
      </c>
      <c r="F180" s="8"/>
      <c r="G180" s="8">
        <v>-3089860</v>
      </c>
    </row>
    <row r="181" spans="1:7" ht="15.75" x14ac:dyDescent="0.25">
      <c r="B181" s="4" t="s">
        <v>129</v>
      </c>
      <c r="C181" s="4"/>
      <c r="D181" s="4" t="s">
        <v>133</v>
      </c>
      <c r="E181" s="8">
        <v>3078123</v>
      </c>
      <c r="F181" s="8"/>
      <c r="G181" s="8">
        <v>-2518082</v>
      </c>
    </row>
    <row r="182" spans="1:7" ht="15.75" x14ac:dyDescent="0.25">
      <c r="B182" s="4" t="s">
        <v>129</v>
      </c>
      <c r="C182" s="4"/>
      <c r="D182" s="4" t="s">
        <v>134</v>
      </c>
      <c r="E182" s="8">
        <v>15651259</v>
      </c>
      <c r="F182" s="8"/>
      <c r="G182" s="8">
        <v>-12475362</v>
      </c>
    </row>
    <row r="183" spans="1:7" ht="15.75" x14ac:dyDescent="0.25">
      <c r="B183" s="4" t="s">
        <v>129</v>
      </c>
      <c r="C183" s="4"/>
      <c r="D183" s="4" t="s">
        <v>135</v>
      </c>
      <c r="E183" s="8">
        <v>8439</v>
      </c>
      <c r="F183" s="8"/>
      <c r="G183" s="8">
        <v>0</v>
      </c>
    </row>
    <row r="184" spans="1:7" ht="15.75" x14ac:dyDescent="0.25">
      <c r="B184" s="4" t="s">
        <v>129</v>
      </c>
      <c r="C184" s="4"/>
      <c r="D184" s="4" t="s">
        <v>136</v>
      </c>
      <c r="E184" s="9">
        <v>396101</v>
      </c>
      <c r="F184" s="8"/>
      <c r="G184" s="9">
        <v>-1922362</v>
      </c>
    </row>
    <row r="185" spans="1:7" ht="15.75" x14ac:dyDescent="0.25">
      <c r="B185" s="4"/>
      <c r="C185" s="4"/>
      <c r="D185" s="4"/>
      <c r="E185" s="8"/>
      <c r="F185" s="8"/>
      <c r="G185" s="8"/>
    </row>
    <row r="186" spans="1:7" ht="15.75" x14ac:dyDescent="0.25">
      <c r="B186" s="4" t="s">
        <v>137</v>
      </c>
      <c r="C186" s="4"/>
      <c r="D186" s="4"/>
      <c r="E186" s="8">
        <f>+E178+E179+E180+E181+E182+E184+E183</f>
        <v>19132095</v>
      </c>
      <c r="F186" s="8"/>
      <c r="G186" s="8">
        <f>+G178+G179+-G180-G181-G182-G184-20005666</f>
        <v>232148</v>
      </c>
    </row>
    <row r="187" spans="1:7" ht="15.75" x14ac:dyDescent="0.25">
      <c r="B187" s="4" t="s">
        <v>138</v>
      </c>
      <c r="C187" s="4"/>
      <c r="D187" s="4"/>
      <c r="E187" s="8">
        <v>531305</v>
      </c>
      <c r="F187" s="8"/>
      <c r="G187" s="8">
        <v>4182447</v>
      </c>
    </row>
    <row r="188" spans="1:7" ht="16.5" thickBot="1" x14ac:dyDescent="0.3">
      <c r="D188" s="3" t="s">
        <v>139</v>
      </c>
      <c r="E188" s="10">
        <f>+E186+E187</f>
        <v>19663400</v>
      </c>
      <c r="F188" s="11"/>
      <c r="G188" s="10">
        <f>+G186+G187</f>
        <v>4414595</v>
      </c>
    </row>
    <row r="189" spans="1:7" ht="15.75" thickTop="1" x14ac:dyDescent="0.25">
      <c r="G189" s="11"/>
    </row>
    <row r="190" spans="1:7" ht="15.75" x14ac:dyDescent="0.25">
      <c r="A190" s="3" t="s">
        <v>140</v>
      </c>
    </row>
    <row r="192" spans="1:7" ht="15.75" x14ac:dyDescent="0.25">
      <c r="A192" s="4" t="s">
        <v>141</v>
      </c>
    </row>
    <row r="195" spans="1:7" ht="15.75" x14ac:dyDescent="0.25">
      <c r="B195" s="4" t="s">
        <v>128</v>
      </c>
      <c r="E195" s="12">
        <v>2018</v>
      </c>
      <c r="F195" s="12"/>
      <c r="G195" s="12">
        <v>2017</v>
      </c>
    </row>
    <row r="196" spans="1:7" ht="15.75" x14ac:dyDescent="0.25">
      <c r="B196" s="4" t="s">
        <v>142</v>
      </c>
      <c r="E196" s="8">
        <v>66814972</v>
      </c>
      <c r="F196" s="8"/>
      <c r="G196" s="8">
        <v>64278227</v>
      </c>
    </row>
    <row r="197" spans="1:7" ht="16.5" thickBot="1" x14ac:dyDescent="0.3">
      <c r="D197" s="3" t="s">
        <v>139</v>
      </c>
      <c r="E197" s="10">
        <f>+E196</f>
        <v>66814972</v>
      </c>
      <c r="F197" s="13"/>
      <c r="G197" s="10">
        <f>+G196</f>
        <v>64278227</v>
      </c>
    </row>
    <row r="198" spans="1:7" ht="15.75" thickTop="1" x14ac:dyDescent="0.25"/>
    <row r="199" spans="1:7" ht="15.75" x14ac:dyDescent="0.25">
      <c r="A199" s="3" t="s">
        <v>143</v>
      </c>
    </row>
    <row r="201" spans="1:7" ht="15.75" x14ac:dyDescent="0.25">
      <c r="A201" s="4" t="s">
        <v>144</v>
      </c>
    </row>
    <row r="204" spans="1:7" ht="15.75" x14ac:dyDescent="0.25">
      <c r="B204" s="4" t="s">
        <v>128</v>
      </c>
      <c r="C204" s="14"/>
      <c r="E204" s="15">
        <v>2018</v>
      </c>
      <c r="F204" s="16"/>
      <c r="G204" s="15">
        <v>2017</v>
      </c>
    </row>
    <row r="205" spans="1:7" ht="15.75" x14ac:dyDescent="0.25">
      <c r="B205" s="14" t="s">
        <v>145</v>
      </c>
      <c r="C205" s="14"/>
      <c r="E205" s="8">
        <v>98650</v>
      </c>
      <c r="F205" s="8"/>
      <c r="G205" s="8">
        <v>112000</v>
      </c>
    </row>
    <row r="206" spans="1:7" ht="15.75" x14ac:dyDescent="0.25">
      <c r="B206" s="14" t="s">
        <v>146</v>
      </c>
      <c r="C206" s="14"/>
      <c r="E206" s="8">
        <v>104347</v>
      </c>
      <c r="F206" s="8"/>
      <c r="G206" s="8">
        <v>113400</v>
      </c>
    </row>
    <row r="207" spans="1:7" ht="15.75" x14ac:dyDescent="0.25">
      <c r="B207" s="14" t="s">
        <v>147</v>
      </c>
      <c r="C207" s="14"/>
      <c r="E207" s="8">
        <v>97675</v>
      </c>
      <c r="F207" s="8"/>
      <c r="G207" s="8">
        <v>91000</v>
      </c>
    </row>
    <row r="208" spans="1:7" ht="15.75" x14ac:dyDescent="0.25">
      <c r="B208" s="14" t="s">
        <v>148</v>
      </c>
      <c r="C208" s="14"/>
      <c r="E208" s="8">
        <v>23815</v>
      </c>
      <c r="F208" s="8"/>
      <c r="G208" s="8">
        <v>14000</v>
      </c>
    </row>
    <row r="209" spans="2:7" ht="15.75" x14ac:dyDescent="0.25">
      <c r="B209" s="14" t="s">
        <v>149</v>
      </c>
      <c r="C209" s="14"/>
      <c r="E209" s="8">
        <v>47287</v>
      </c>
      <c r="F209" s="8"/>
      <c r="G209" s="8">
        <v>14161</v>
      </c>
    </row>
    <row r="210" spans="2:7" ht="15.75" x14ac:dyDescent="0.25">
      <c r="B210" s="14" t="s">
        <v>150</v>
      </c>
      <c r="C210" s="14"/>
      <c r="E210" s="8">
        <v>82300</v>
      </c>
      <c r="F210" s="8"/>
      <c r="G210" s="8">
        <v>57600</v>
      </c>
    </row>
    <row r="211" spans="2:7" ht="15.75" x14ac:dyDescent="0.25">
      <c r="B211" s="14" t="s">
        <v>151</v>
      </c>
      <c r="C211" s="14"/>
      <c r="E211" s="8">
        <v>13425</v>
      </c>
      <c r="F211" s="8"/>
      <c r="G211" s="8">
        <v>4800</v>
      </c>
    </row>
    <row r="212" spans="2:7" ht="15.75" x14ac:dyDescent="0.25">
      <c r="B212" s="14" t="s">
        <v>152</v>
      </c>
      <c r="C212" s="14"/>
      <c r="E212" s="8">
        <v>8920</v>
      </c>
      <c r="F212" s="8"/>
      <c r="G212" s="8">
        <v>13000</v>
      </c>
    </row>
    <row r="213" spans="2:7" ht="15.75" x14ac:dyDescent="0.25">
      <c r="B213" s="14" t="s">
        <v>152</v>
      </c>
      <c r="C213" s="14"/>
      <c r="E213" s="8">
        <v>11426</v>
      </c>
      <c r="F213" s="8"/>
      <c r="G213" s="8">
        <v>7000</v>
      </c>
    </row>
    <row r="214" spans="2:7" ht="15.75" x14ac:dyDescent="0.25">
      <c r="B214" s="14" t="s">
        <v>153</v>
      </c>
      <c r="C214" s="14"/>
      <c r="E214" s="8">
        <v>23000</v>
      </c>
      <c r="F214" s="8"/>
      <c r="G214" s="8">
        <v>15000</v>
      </c>
    </row>
    <row r="215" spans="2:7" ht="15.75" x14ac:dyDescent="0.25">
      <c r="B215" s="14" t="s">
        <v>154</v>
      </c>
      <c r="C215" s="14"/>
      <c r="E215" s="8">
        <v>17300</v>
      </c>
      <c r="F215" s="8"/>
      <c r="G215" s="8">
        <v>14000</v>
      </c>
    </row>
    <row r="216" spans="2:7" ht="15.75" x14ac:dyDescent="0.25">
      <c r="B216" s="14" t="s">
        <v>155</v>
      </c>
      <c r="C216" s="14"/>
      <c r="E216" s="8">
        <v>13600</v>
      </c>
      <c r="F216" s="8"/>
      <c r="G216" s="8">
        <v>9100</v>
      </c>
    </row>
    <row r="217" spans="2:7" ht="15.75" x14ac:dyDescent="0.25">
      <c r="B217" s="14" t="s">
        <v>156</v>
      </c>
      <c r="C217" s="14"/>
      <c r="E217" s="8">
        <v>16350</v>
      </c>
      <c r="F217" s="8"/>
      <c r="G217" s="8">
        <v>7200</v>
      </c>
    </row>
    <row r="218" spans="2:7" ht="15.75" x14ac:dyDescent="0.25">
      <c r="B218" s="14" t="s">
        <v>157</v>
      </c>
      <c r="C218" s="14"/>
      <c r="E218" s="8">
        <v>4750</v>
      </c>
      <c r="F218" s="8"/>
      <c r="G218" s="8">
        <v>6000</v>
      </c>
    </row>
    <row r="219" spans="2:7" ht="15.75" x14ac:dyDescent="0.25">
      <c r="B219" s="14" t="s">
        <v>158</v>
      </c>
      <c r="C219" s="14"/>
      <c r="E219" s="8">
        <v>8700</v>
      </c>
      <c r="F219" s="8"/>
      <c r="G219" s="8">
        <v>6000</v>
      </c>
    </row>
    <row r="220" spans="2:7" ht="15.75" x14ac:dyDescent="0.25">
      <c r="B220" s="14" t="s">
        <v>159</v>
      </c>
      <c r="C220" s="14"/>
      <c r="E220" s="8">
        <v>12800</v>
      </c>
      <c r="F220" s="8"/>
      <c r="G220" s="8">
        <v>8400</v>
      </c>
    </row>
    <row r="221" spans="2:7" ht="15.75" x14ac:dyDescent="0.25">
      <c r="B221" s="14" t="s">
        <v>160</v>
      </c>
      <c r="C221" s="14"/>
      <c r="E221" s="8">
        <v>22700</v>
      </c>
      <c r="F221" s="8"/>
      <c r="G221" s="8">
        <v>5600</v>
      </c>
    </row>
    <row r="222" spans="2:7" ht="15.75" x14ac:dyDescent="0.25">
      <c r="B222" s="14" t="s">
        <v>161</v>
      </c>
      <c r="C222" s="14"/>
      <c r="E222" s="8">
        <v>12800</v>
      </c>
      <c r="F222" s="8"/>
      <c r="G222" s="8">
        <v>10800</v>
      </c>
    </row>
    <row r="223" spans="2:7" ht="15.75" x14ac:dyDescent="0.25">
      <c r="B223" s="14" t="s">
        <v>162</v>
      </c>
      <c r="C223" s="14"/>
      <c r="E223" s="8">
        <v>4900</v>
      </c>
      <c r="F223" s="8"/>
      <c r="G223" s="8">
        <v>1300</v>
      </c>
    </row>
    <row r="224" spans="2:7" ht="15.75" x14ac:dyDescent="0.25">
      <c r="B224" s="14" t="s">
        <v>163</v>
      </c>
      <c r="C224" s="14"/>
      <c r="E224" s="8">
        <v>17900</v>
      </c>
      <c r="F224" s="8"/>
      <c r="G224" s="8">
        <v>12600</v>
      </c>
    </row>
    <row r="225" spans="2:7" ht="15.75" x14ac:dyDescent="0.25">
      <c r="B225" s="14" t="s">
        <v>164</v>
      </c>
      <c r="C225" s="14"/>
      <c r="E225" s="8">
        <v>12000</v>
      </c>
      <c r="F225" s="8"/>
      <c r="G225" s="8">
        <v>6000</v>
      </c>
    </row>
    <row r="226" spans="2:7" ht="15.75" x14ac:dyDescent="0.25">
      <c r="B226" s="14" t="s">
        <v>165</v>
      </c>
      <c r="C226" s="14"/>
      <c r="E226" s="8">
        <v>112000</v>
      </c>
      <c r="F226" s="8"/>
      <c r="G226" s="8">
        <v>56000</v>
      </c>
    </row>
    <row r="227" spans="2:7" ht="15.75" x14ac:dyDescent="0.25">
      <c r="B227" s="14" t="s">
        <v>166</v>
      </c>
      <c r="C227" s="14"/>
      <c r="E227" s="8">
        <v>27000</v>
      </c>
      <c r="F227" s="8"/>
      <c r="G227" s="8">
        <v>9000</v>
      </c>
    </row>
    <row r="228" spans="2:7" ht="15.75" x14ac:dyDescent="0.25">
      <c r="B228" s="14" t="s">
        <v>167</v>
      </c>
      <c r="C228" s="14"/>
      <c r="E228" s="8">
        <v>63500</v>
      </c>
      <c r="F228" s="8"/>
      <c r="G228" s="8">
        <v>69000</v>
      </c>
    </row>
    <row r="229" spans="2:7" ht="15.75" x14ac:dyDescent="0.25">
      <c r="B229" s="14" t="s">
        <v>168</v>
      </c>
      <c r="C229" s="14"/>
      <c r="E229" s="8">
        <v>39400</v>
      </c>
      <c r="F229" s="8"/>
      <c r="G229" s="8">
        <v>41600</v>
      </c>
    </row>
    <row r="230" spans="2:7" ht="15.75" x14ac:dyDescent="0.25">
      <c r="B230" s="14" t="s">
        <v>169</v>
      </c>
      <c r="C230" s="14"/>
      <c r="E230" s="8">
        <v>21400</v>
      </c>
      <c r="F230" s="8"/>
      <c r="G230" s="8">
        <v>18200</v>
      </c>
    </row>
    <row r="231" spans="2:7" ht="15.75" x14ac:dyDescent="0.25">
      <c r="B231" s="14" t="s">
        <v>170</v>
      </c>
      <c r="C231" s="14"/>
      <c r="E231" s="8">
        <v>7360</v>
      </c>
      <c r="F231" s="8"/>
      <c r="G231" s="8">
        <v>3870</v>
      </c>
    </row>
    <row r="232" spans="2:7" ht="15.75" x14ac:dyDescent="0.25">
      <c r="B232" s="14" t="s">
        <v>171</v>
      </c>
      <c r="C232" s="14"/>
      <c r="E232" s="8">
        <v>278400</v>
      </c>
      <c r="F232" s="8"/>
      <c r="G232" s="8">
        <v>290700</v>
      </c>
    </row>
    <row r="233" spans="2:7" ht="15.75" x14ac:dyDescent="0.25">
      <c r="B233" s="14" t="s">
        <v>172</v>
      </c>
      <c r="C233" s="14"/>
      <c r="E233" s="8">
        <v>11402</v>
      </c>
      <c r="F233" s="8"/>
      <c r="G233" s="8">
        <v>9222</v>
      </c>
    </row>
    <row r="234" spans="2:7" ht="15.75" x14ac:dyDescent="0.25">
      <c r="B234" s="14" t="s">
        <v>173</v>
      </c>
      <c r="C234" s="14"/>
      <c r="E234" s="8">
        <v>46200</v>
      </c>
      <c r="F234" s="8"/>
      <c r="G234" s="8">
        <v>46200</v>
      </c>
    </row>
    <row r="235" spans="2:7" ht="15.75" x14ac:dyDescent="0.25">
      <c r="B235" s="14" t="s">
        <v>174</v>
      </c>
      <c r="C235" s="14"/>
      <c r="E235" s="8">
        <v>6000</v>
      </c>
      <c r="F235" s="8"/>
      <c r="G235" s="8">
        <v>2000</v>
      </c>
    </row>
    <row r="236" spans="2:7" ht="15.75" x14ac:dyDescent="0.25">
      <c r="B236" s="14" t="s">
        <v>175</v>
      </c>
      <c r="C236" s="14"/>
      <c r="E236" s="8">
        <v>18800</v>
      </c>
      <c r="F236" s="8"/>
      <c r="G236" s="8">
        <v>16400</v>
      </c>
    </row>
    <row r="237" spans="2:7" ht="15.75" x14ac:dyDescent="0.25">
      <c r="B237" s="14" t="s">
        <v>176</v>
      </c>
      <c r="C237" s="14"/>
      <c r="E237" s="8">
        <v>5200</v>
      </c>
      <c r="F237" s="8"/>
      <c r="G237" s="8">
        <v>3500</v>
      </c>
    </row>
    <row r="238" spans="2:7" ht="15.75" x14ac:dyDescent="0.25">
      <c r="B238" s="14" t="s">
        <v>177</v>
      </c>
      <c r="C238" s="14"/>
      <c r="E238" s="8">
        <v>780</v>
      </c>
      <c r="F238" s="8"/>
      <c r="G238" s="8">
        <v>370</v>
      </c>
    </row>
    <row r="239" spans="2:7" ht="15.75" x14ac:dyDescent="0.25">
      <c r="B239" s="14" t="s">
        <v>178</v>
      </c>
      <c r="C239" s="14"/>
      <c r="E239" s="8">
        <v>1620</v>
      </c>
      <c r="F239" s="8"/>
      <c r="G239" s="8">
        <v>1620</v>
      </c>
    </row>
    <row r="240" spans="2:7" ht="15.75" x14ac:dyDescent="0.25">
      <c r="B240" s="14" t="s">
        <v>179</v>
      </c>
      <c r="C240" s="14"/>
      <c r="E240" s="8">
        <v>1200</v>
      </c>
      <c r="F240" s="8"/>
      <c r="G240" s="8">
        <v>400</v>
      </c>
    </row>
    <row r="241" spans="2:7" ht="15.75" x14ac:dyDescent="0.25">
      <c r="B241" s="14" t="s">
        <v>180</v>
      </c>
      <c r="C241" s="14"/>
      <c r="E241" s="8">
        <v>865</v>
      </c>
      <c r="F241" s="8"/>
      <c r="G241" s="8">
        <v>495</v>
      </c>
    </row>
    <row r="242" spans="2:7" ht="15.75" x14ac:dyDescent="0.25">
      <c r="B242" s="14" t="s">
        <v>181</v>
      </c>
      <c r="C242" s="14"/>
      <c r="E242" s="8">
        <v>23000</v>
      </c>
      <c r="F242" s="8"/>
      <c r="G242" s="8">
        <v>18000</v>
      </c>
    </row>
    <row r="243" spans="2:7" ht="15.75" x14ac:dyDescent="0.25">
      <c r="B243" s="14" t="s">
        <v>182</v>
      </c>
      <c r="C243" s="14"/>
      <c r="E243" s="8">
        <v>63200</v>
      </c>
      <c r="F243" s="8"/>
      <c r="G243" s="8">
        <v>57600</v>
      </c>
    </row>
    <row r="244" spans="2:7" ht="15.75" x14ac:dyDescent="0.25">
      <c r="B244" s="14" t="s">
        <v>183</v>
      </c>
      <c r="C244" s="14"/>
      <c r="E244" s="8">
        <v>8400</v>
      </c>
      <c r="F244" s="8"/>
      <c r="G244" s="8">
        <v>4900.5</v>
      </c>
    </row>
    <row r="245" spans="2:7" ht="15.75" x14ac:dyDescent="0.25">
      <c r="B245" s="14" t="s">
        <v>184</v>
      </c>
      <c r="C245" s="14"/>
      <c r="E245" s="8">
        <v>5850</v>
      </c>
      <c r="F245" s="8"/>
      <c r="G245" s="8">
        <v>4050</v>
      </c>
    </row>
    <row r="246" spans="2:7" ht="15.75" x14ac:dyDescent="0.25">
      <c r="B246" s="14" t="s">
        <v>185</v>
      </c>
      <c r="C246" s="14"/>
      <c r="E246" s="8">
        <v>12330</v>
      </c>
      <c r="F246" s="8"/>
      <c r="G246" s="8">
        <v>6930</v>
      </c>
    </row>
    <row r="247" spans="2:7" ht="15.75" x14ac:dyDescent="0.25">
      <c r="B247" s="14" t="s">
        <v>186</v>
      </c>
      <c r="C247" s="14"/>
      <c r="E247" s="8">
        <v>6400</v>
      </c>
      <c r="F247" s="8"/>
      <c r="G247" s="8">
        <v>2100</v>
      </c>
    </row>
    <row r="248" spans="2:7" ht="15.75" x14ac:dyDescent="0.25">
      <c r="B248" s="14" t="s">
        <v>187</v>
      </c>
      <c r="C248" s="14"/>
      <c r="E248" s="8">
        <v>21000</v>
      </c>
      <c r="F248" s="8"/>
      <c r="G248" s="8">
        <v>7200</v>
      </c>
    </row>
    <row r="249" spans="2:7" ht="15.75" x14ac:dyDescent="0.25">
      <c r="B249" s="14" t="s">
        <v>188</v>
      </c>
      <c r="C249" s="14"/>
      <c r="E249" s="8">
        <v>28840</v>
      </c>
      <c r="F249" s="8"/>
      <c r="G249" s="8">
        <v>22680</v>
      </c>
    </row>
    <row r="250" spans="2:7" ht="15.75" x14ac:dyDescent="0.25">
      <c r="B250" s="14" t="s">
        <v>189</v>
      </c>
      <c r="C250" s="14"/>
      <c r="E250" s="8">
        <v>3600</v>
      </c>
      <c r="F250" s="8"/>
      <c r="G250" s="8">
        <v>800</v>
      </c>
    </row>
    <row r="251" spans="2:7" ht="15.75" x14ac:dyDescent="0.25">
      <c r="B251" s="14" t="s">
        <v>190</v>
      </c>
      <c r="C251" s="14"/>
      <c r="E251" s="8">
        <v>11340</v>
      </c>
      <c r="F251" s="8"/>
      <c r="G251" s="8">
        <v>6480</v>
      </c>
    </row>
    <row r="252" spans="2:7" ht="15.75" x14ac:dyDescent="0.25">
      <c r="B252" s="14" t="s">
        <v>191</v>
      </c>
      <c r="C252" s="14"/>
      <c r="E252" s="8">
        <v>7920</v>
      </c>
      <c r="F252" s="8"/>
      <c r="G252" s="8">
        <v>7920</v>
      </c>
    </row>
    <row r="253" spans="2:7" ht="15.75" x14ac:dyDescent="0.25">
      <c r="B253" s="14" t="s">
        <v>192</v>
      </c>
      <c r="C253" s="14"/>
      <c r="E253" s="8">
        <v>9200</v>
      </c>
      <c r="F253" s="8"/>
      <c r="G253" s="8">
        <v>8400</v>
      </c>
    </row>
    <row r="254" spans="2:7" ht="15.75" x14ac:dyDescent="0.25">
      <c r="B254" s="14" t="s">
        <v>193</v>
      </c>
      <c r="C254" s="14"/>
      <c r="E254" s="8">
        <v>5800</v>
      </c>
      <c r="F254" s="8"/>
      <c r="G254" s="8">
        <v>6000</v>
      </c>
    </row>
    <row r="255" spans="2:7" ht="15.75" x14ac:dyDescent="0.25">
      <c r="B255" s="14" t="s">
        <v>194</v>
      </c>
      <c r="C255" s="14"/>
      <c r="E255" s="8">
        <v>5000</v>
      </c>
      <c r="F255" s="8"/>
      <c r="G255" s="8">
        <v>5000</v>
      </c>
    </row>
    <row r="256" spans="2:7" ht="15.75" x14ac:dyDescent="0.25">
      <c r="B256" s="14" t="s">
        <v>195</v>
      </c>
      <c r="C256" s="14"/>
      <c r="E256" s="8">
        <v>4100</v>
      </c>
      <c r="F256" s="8"/>
      <c r="G256" s="8">
        <v>2050</v>
      </c>
    </row>
    <row r="257" spans="2:7" ht="15.75" x14ac:dyDescent="0.25">
      <c r="B257" s="14" t="s">
        <v>196</v>
      </c>
      <c r="C257" s="14"/>
      <c r="E257" s="8">
        <v>6600</v>
      </c>
      <c r="F257" s="8"/>
      <c r="G257" s="8">
        <v>7200</v>
      </c>
    </row>
    <row r="258" spans="2:7" ht="15.75" x14ac:dyDescent="0.25">
      <c r="B258" s="14" t="s">
        <v>197</v>
      </c>
      <c r="C258" s="14"/>
      <c r="E258" s="8">
        <v>4350</v>
      </c>
      <c r="F258" s="8"/>
      <c r="G258" s="8">
        <v>4350</v>
      </c>
    </row>
    <row r="259" spans="2:7" ht="15.75" x14ac:dyDescent="0.25">
      <c r="B259" s="14" t="s">
        <v>198</v>
      </c>
      <c r="C259" s="14"/>
      <c r="E259" s="8">
        <v>14200</v>
      </c>
      <c r="F259" s="8"/>
      <c r="G259" s="8">
        <v>16200</v>
      </c>
    </row>
    <row r="260" spans="2:7" ht="15.75" x14ac:dyDescent="0.25">
      <c r="B260" s="14" t="s">
        <v>199</v>
      </c>
      <c r="C260" s="14"/>
      <c r="E260" s="8">
        <v>86105</v>
      </c>
      <c r="F260" s="8"/>
      <c r="G260" s="8">
        <v>82650</v>
      </c>
    </row>
    <row r="261" spans="2:7" ht="15.75" x14ac:dyDescent="0.25">
      <c r="B261" s="14" t="s">
        <v>200</v>
      </c>
      <c r="C261" s="14"/>
      <c r="E261" s="8">
        <v>24000</v>
      </c>
      <c r="F261" s="8"/>
      <c r="G261" s="8">
        <v>18000</v>
      </c>
    </row>
    <row r="262" spans="2:7" ht="15.75" x14ac:dyDescent="0.25">
      <c r="B262" s="14" t="s">
        <v>201</v>
      </c>
      <c r="C262" s="14"/>
      <c r="E262" s="8">
        <v>20600</v>
      </c>
      <c r="F262" s="8"/>
      <c r="G262" s="8">
        <v>21600</v>
      </c>
    </row>
    <row r="263" spans="2:7" ht="15.75" x14ac:dyDescent="0.25">
      <c r="B263" s="14" t="s">
        <v>202</v>
      </c>
      <c r="C263" s="14"/>
      <c r="E263" s="8">
        <v>5240</v>
      </c>
      <c r="F263" s="8"/>
      <c r="G263" s="8">
        <v>3840</v>
      </c>
    </row>
    <row r="264" spans="2:7" ht="15.75" x14ac:dyDescent="0.25">
      <c r="B264" s="14" t="s">
        <v>203</v>
      </c>
      <c r="C264" s="14"/>
      <c r="E264" s="8">
        <v>18571</v>
      </c>
      <c r="F264" s="8"/>
      <c r="G264" s="8">
        <v>18571</v>
      </c>
    </row>
    <row r="265" spans="2:7" ht="15.75" x14ac:dyDescent="0.25">
      <c r="B265" s="14" t="s">
        <v>204</v>
      </c>
      <c r="C265" s="14"/>
      <c r="E265" s="8">
        <v>11400</v>
      </c>
      <c r="F265" s="8"/>
      <c r="G265" s="8">
        <v>10800</v>
      </c>
    </row>
    <row r="266" spans="2:7" ht="15.75" x14ac:dyDescent="0.25">
      <c r="B266" s="14" t="s">
        <v>205</v>
      </c>
      <c r="C266" s="14"/>
      <c r="E266" s="8">
        <v>11400</v>
      </c>
      <c r="F266" s="8"/>
      <c r="G266" s="8">
        <v>13608</v>
      </c>
    </row>
    <row r="267" spans="2:7" ht="15.75" x14ac:dyDescent="0.25">
      <c r="B267" s="14" t="s">
        <v>206</v>
      </c>
      <c r="C267" s="14"/>
      <c r="E267" s="8">
        <v>4200</v>
      </c>
      <c r="F267" s="8"/>
      <c r="G267" s="8">
        <v>3658</v>
      </c>
    </row>
    <row r="268" spans="2:7" ht="15.75" x14ac:dyDescent="0.25">
      <c r="B268" s="14" t="s">
        <v>206</v>
      </c>
      <c r="C268" s="14"/>
      <c r="E268" s="8">
        <v>74000</v>
      </c>
      <c r="F268" s="8"/>
      <c r="G268" s="8">
        <v>76000</v>
      </c>
    </row>
    <row r="269" spans="2:7" ht="15.75" x14ac:dyDescent="0.25">
      <c r="B269" s="14" t="s">
        <v>207</v>
      </c>
      <c r="C269" s="14"/>
      <c r="E269" s="8">
        <v>27000</v>
      </c>
      <c r="F269" s="8"/>
      <c r="G269" s="8">
        <v>20000</v>
      </c>
    </row>
    <row r="270" spans="2:7" ht="15.75" x14ac:dyDescent="0.25">
      <c r="B270" s="14" t="s">
        <v>208</v>
      </c>
      <c r="C270" s="14"/>
      <c r="E270" s="8">
        <v>126000</v>
      </c>
      <c r="F270" s="8"/>
      <c r="G270" s="8">
        <v>128000</v>
      </c>
    </row>
    <row r="271" spans="2:7" ht="15.75" x14ac:dyDescent="0.25">
      <c r="B271" s="14" t="s">
        <v>209</v>
      </c>
      <c r="C271" s="14"/>
      <c r="E271" s="8">
        <v>36000</v>
      </c>
      <c r="F271" s="8"/>
      <c r="G271" s="8">
        <v>24000</v>
      </c>
    </row>
    <row r="272" spans="2:7" ht="15.75" x14ac:dyDescent="0.25">
      <c r="B272" s="14" t="s">
        <v>210</v>
      </c>
      <c r="C272" s="14"/>
      <c r="E272" s="8">
        <v>18000</v>
      </c>
      <c r="F272" s="8"/>
      <c r="G272" s="8">
        <v>16000</v>
      </c>
    </row>
    <row r="273" spans="2:7" ht="15.75" x14ac:dyDescent="0.25">
      <c r="B273" s="14" t="s">
        <v>211</v>
      </c>
      <c r="C273" s="14"/>
      <c r="E273" s="8">
        <v>17900</v>
      </c>
      <c r="F273" s="8"/>
      <c r="G273" s="8">
        <v>19200</v>
      </c>
    </row>
    <row r="274" spans="2:7" ht="15.75" x14ac:dyDescent="0.25">
      <c r="B274" s="14" t="s">
        <v>212</v>
      </c>
      <c r="C274" s="14"/>
      <c r="E274" s="8">
        <v>72000</v>
      </c>
      <c r="F274" s="8"/>
      <c r="G274" s="8">
        <v>72000</v>
      </c>
    </row>
    <row r="275" spans="2:7" ht="15.75" x14ac:dyDescent="0.25">
      <c r="B275" s="14" t="s">
        <v>213</v>
      </c>
      <c r="C275" s="14"/>
      <c r="E275" s="8">
        <v>17700</v>
      </c>
      <c r="F275" s="8"/>
      <c r="G275" s="8">
        <v>18750</v>
      </c>
    </row>
    <row r="276" spans="2:7" ht="15.75" x14ac:dyDescent="0.25">
      <c r="B276" s="14" t="s">
        <v>214</v>
      </c>
      <c r="C276" s="14"/>
      <c r="E276" s="8">
        <v>3200</v>
      </c>
      <c r="F276" s="8"/>
      <c r="G276" s="8">
        <v>750</v>
      </c>
    </row>
    <row r="277" spans="2:7" ht="15.75" x14ac:dyDescent="0.25">
      <c r="B277" s="14" t="s">
        <v>215</v>
      </c>
      <c r="C277" s="14"/>
      <c r="E277" s="8">
        <v>5980</v>
      </c>
      <c r="F277" s="8"/>
      <c r="G277" s="8">
        <v>5980</v>
      </c>
    </row>
    <row r="278" spans="2:7" ht="15.75" x14ac:dyDescent="0.25">
      <c r="B278" s="14" t="s">
        <v>216</v>
      </c>
      <c r="C278" s="14"/>
      <c r="E278" s="8">
        <v>1520</v>
      </c>
      <c r="F278" s="8"/>
      <c r="G278" s="8">
        <v>1520</v>
      </c>
    </row>
    <row r="279" spans="2:7" ht="15.75" x14ac:dyDescent="0.25">
      <c r="B279" s="14" t="s">
        <v>217</v>
      </c>
      <c r="C279" s="14"/>
      <c r="E279" s="8">
        <v>3240</v>
      </c>
      <c r="F279" s="8"/>
      <c r="G279" s="8">
        <v>3240</v>
      </c>
    </row>
    <row r="280" spans="2:7" ht="15.75" x14ac:dyDescent="0.25">
      <c r="B280" s="14" t="s">
        <v>218</v>
      </c>
      <c r="C280" s="14"/>
      <c r="E280" s="8">
        <v>600</v>
      </c>
      <c r="F280" s="8"/>
      <c r="G280" s="8">
        <v>600</v>
      </c>
    </row>
    <row r="281" spans="2:7" ht="15.75" x14ac:dyDescent="0.25">
      <c r="B281" s="14" t="s">
        <v>219</v>
      </c>
      <c r="C281" s="14"/>
      <c r="E281" s="8">
        <v>5040</v>
      </c>
      <c r="F281" s="8"/>
      <c r="G281" s="8">
        <v>5040</v>
      </c>
    </row>
    <row r="282" spans="2:7" ht="15.75" x14ac:dyDescent="0.25">
      <c r="B282" s="14" t="s">
        <v>220</v>
      </c>
      <c r="C282" s="14"/>
      <c r="E282" s="8">
        <v>4200</v>
      </c>
      <c r="F282" s="8"/>
      <c r="G282" s="8">
        <v>4200</v>
      </c>
    </row>
    <row r="283" spans="2:7" ht="15.75" x14ac:dyDescent="0.25">
      <c r="B283" s="14" t="s">
        <v>221</v>
      </c>
      <c r="C283" s="14"/>
      <c r="E283" s="8">
        <v>4300</v>
      </c>
      <c r="F283" s="8"/>
      <c r="G283" s="8">
        <v>2000</v>
      </c>
    </row>
    <row r="284" spans="2:7" ht="15.75" x14ac:dyDescent="0.25">
      <c r="B284" s="14" t="s">
        <v>222</v>
      </c>
      <c r="C284" s="14"/>
      <c r="E284" s="8">
        <v>9900</v>
      </c>
      <c r="F284" s="8"/>
      <c r="G284" s="8">
        <v>10800</v>
      </c>
    </row>
    <row r="285" spans="2:7" ht="15.75" x14ac:dyDescent="0.25">
      <c r="B285" s="14" t="s">
        <v>223</v>
      </c>
      <c r="C285" s="14"/>
      <c r="E285" s="8">
        <v>32000</v>
      </c>
      <c r="F285" s="8"/>
      <c r="G285" s="8">
        <v>27000</v>
      </c>
    </row>
    <row r="286" spans="2:7" ht="15.75" x14ac:dyDescent="0.25">
      <c r="B286" s="14" t="s">
        <v>224</v>
      </c>
      <c r="C286" s="14"/>
      <c r="E286" s="8">
        <v>3600</v>
      </c>
      <c r="F286" s="8"/>
      <c r="G286" s="8">
        <v>2200</v>
      </c>
    </row>
    <row r="287" spans="2:7" ht="15.75" x14ac:dyDescent="0.25">
      <c r="B287" s="14" t="s">
        <v>225</v>
      </c>
      <c r="C287" s="14"/>
      <c r="E287" s="8">
        <v>1950</v>
      </c>
      <c r="F287" s="8"/>
      <c r="G287" s="8">
        <v>1950</v>
      </c>
    </row>
    <row r="288" spans="2:7" ht="15.75" x14ac:dyDescent="0.25">
      <c r="B288" s="14" t="s">
        <v>226</v>
      </c>
      <c r="C288" s="14"/>
      <c r="E288" s="8">
        <v>1200</v>
      </c>
      <c r="F288" s="8"/>
      <c r="G288" s="8">
        <v>200</v>
      </c>
    </row>
    <row r="289" spans="2:7" ht="15.75" x14ac:dyDescent="0.25">
      <c r="B289" s="14" t="s">
        <v>227</v>
      </c>
      <c r="C289" s="14"/>
      <c r="E289" s="8">
        <v>2500</v>
      </c>
      <c r="F289" s="8"/>
      <c r="G289" s="8">
        <v>800</v>
      </c>
    </row>
    <row r="290" spans="2:7" ht="15.75" x14ac:dyDescent="0.25">
      <c r="B290" s="14" t="s">
        <v>228</v>
      </c>
      <c r="C290" s="14"/>
      <c r="E290" s="8">
        <v>1830</v>
      </c>
      <c r="F290" s="8"/>
      <c r="G290" s="8">
        <v>1260</v>
      </c>
    </row>
    <row r="291" spans="2:7" ht="15.75" x14ac:dyDescent="0.25">
      <c r="B291" s="14" t="s">
        <v>229</v>
      </c>
      <c r="C291" s="14"/>
      <c r="E291" s="8">
        <v>5200</v>
      </c>
      <c r="F291" s="8"/>
      <c r="G291" s="8">
        <v>3000</v>
      </c>
    </row>
    <row r="292" spans="2:7" ht="15.75" x14ac:dyDescent="0.25">
      <c r="B292" s="14" t="s">
        <v>230</v>
      </c>
      <c r="C292" s="14"/>
      <c r="E292" s="8">
        <v>92540</v>
      </c>
      <c r="F292" s="8"/>
      <c r="G292" s="8">
        <v>7680</v>
      </c>
    </row>
    <row r="293" spans="2:7" ht="15.75" x14ac:dyDescent="0.25">
      <c r="B293" s="14" t="s">
        <v>231</v>
      </c>
      <c r="C293" s="14"/>
      <c r="E293" s="8">
        <v>16100</v>
      </c>
      <c r="F293" s="8"/>
      <c r="G293" s="8">
        <v>12250</v>
      </c>
    </row>
    <row r="294" spans="2:7" ht="15.75" x14ac:dyDescent="0.25">
      <c r="B294" s="14" t="s">
        <v>232</v>
      </c>
      <c r="C294" s="14"/>
      <c r="E294" s="8">
        <v>6300</v>
      </c>
      <c r="F294" s="8"/>
      <c r="G294" s="8">
        <v>3150</v>
      </c>
    </row>
    <row r="295" spans="2:7" ht="15.75" x14ac:dyDescent="0.25">
      <c r="B295" s="14" t="s">
        <v>233</v>
      </c>
      <c r="C295" s="14"/>
      <c r="E295" s="8">
        <v>6800</v>
      </c>
      <c r="F295" s="8"/>
      <c r="G295" s="8">
        <v>4200</v>
      </c>
    </row>
    <row r="296" spans="2:7" ht="15.75" x14ac:dyDescent="0.25">
      <c r="B296" s="14" t="s">
        <v>234</v>
      </c>
      <c r="C296" s="14"/>
      <c r="E296" s="8">
        <v>18300</v>
      </c>
      <c r="F296" s="8"/>
      <c r="G296" s="8">
        <v>3190</v>
      </c>
    </row>
    <row r="297" spans="2:7" ht="15.75" x14ac:dyDescent="0.25">
      <c r="B297" s="14" t="s">
        <v>235</v>
      </c>
      <c r="C297" s="14"/>
      <c r="E297" s="8">
        <v>34200</v>
      </c>
      <c r="F297" s="8"/>
      <c r="G297" s="8">
        <v>27300</v>
      </c>
    </row>
    <row r="298" spans="2:7" ht="15.75" x14ac:dyDescent="0.25">
      <c r="B298" s="14" t="s">
        <v>236</v>
      </c>
      <c r="C298" s="14"/>
      <c r="E298" s="8">
        <v>9100</v>
      </c>
      <c r="F298" s="8"/>
      <c r="G298" s="8">
        <v>9100</v>
      </c>
    </row>
    <row r="299" spans="2:7" ht="15.75" x14ac:dyDescent="0.25">
      <c r="B299" s="14" t="s">
        <v>237</v>
      </c>
      <c r="C299" s="14"/>
      <c r="E299" s="8">
        <v>769.5</v>
      </c>
      <c r="F299" s="8"/>
      <c r="G299" s="8">
        <v>769.5</v>
      </c>
    </row>
    <row r="300" spans="2:7" ht="15.75" x14ac:dyDescent="0.25">
      <c r="B300" s="14" t="s">
        <v>238</v>
      </c>
      <c r="C300" s="14"/>
      <c r="E300" s="8">
        <v>7900</v>
      </c>
      <c r="F300" s="8"/>
      <c r="G300" s="8">
        <v>8280</v>
      </c>
    </row>
    <row r="301" spans="2:7" ht="15.75" x14ac:dyDescent="0.25">
      <c r="B301" s="14" t="s">
        <v>239</v>
      </c>
      <c r="C301" s="14"/>
      <c r="E301" s="8">
        <v>2800</v>
      </c>
      <c r="F301" s="8"/>
      <c r="G301" s="8">
        <v>2400</v>
      </c>
    </row>
    <row r="302" spans="2:7" ht="15.75" x14ac:dyDescent="0.25">
      <c r="B302" s="14" t="s">
        <v>240</v>
      </c>
      <c r="C302" s="14"/>
      <c r="E302" s="8">
        <v>19000</v>
      </c>
      <c r="F302" s="8"/>
      <c r="G302" s="8">
        <v>19000</v>
      </c>
    </row>
    <row r="303" spans="2:7" ht="15.75" x14ac:dyDescent="0.25">
      <c r="B303" s="14" t="s">
        <v>241</v>
      </c>
      <c r="C303" s="14"/>
      <c r="E303" s="8">
        <v>73000</v>
      </c>
      <c r="F303" s="8"/>
      <c r="G303" s="8">
        <v>69000</v>
      </c>
    </row>
    <row r="304" spans="2:7" ht="15.75" x14ac:dyDescent="0.25">
      <c r="B304" s="14" t="s">
        <v>242</v>
      </c>
      <c r="C304" s="14"/>
      <c r="E304" s="8">
        <v>2200</v>
      </c>
      <c r="F304" s="8"/>
      <c r="G304" s="8">
        <v>2565</v>
      </c>
    </row>
    <row r="305" spans="2:7" ht="15.75" x14ac:dyDescent="0.25">
      <c r="B305" s="14" t="s">
        <v>243</v>
      </c>
      <c r="C305" s="14"/>
      <c r="E305" s="8">
        <v>2475</v>
      </c>
      <c r="F305" s="8"/>
      <c r="G305" s="8">
        <v>2475</v>
      </c>
    </row>
    <row r="306" spans="2:7" ht="15.75" x14ac:dyDescent="0.25">
      <c r="B306" s="14" t="s">
        <v>244</v>
      </c>
      <c r="C306" s="14"/>
      <c r="E306" s="8">
        <v>2300</v>
      </c>
      <c r="F306" s="8"/>
      <c r="G306" s="8">
        <v>1150</v>
      </c>
    </row>
    <row r="307" spans="2:7" ht="15.75" x14ac:dyDescent="0.25">
      <c r="B307" s="14" t="s">
        <v>245</v>
      </c>
      <c r="C307" s="14"/>
      <c r="E307" s="8">
        <v>3200</v>
      </c>
      <c r="F307" s="8"/>
      <c r="G307" s="8">
        <v>1140</v>
      </c>
    </row>
    <row r="308" spans="2:7" ht="15.75" x14ac:dyDescent="0.25">
      <c r="B308" s="14" t="s">
        <v>246</v>
      </c>
      <c r="C308" s="14"/>
      <c r="E308" s="8">
        <v>4600</v>
      </c>
      <c r="F308" s="8"/>
      <c r="G308" s="8">
        <v>2250</v>
      </c>
    </row>
    <row r="309" spans="2:7" ht="15.75" x14ac:dyDescent="0.25">
      <c r="B309" s="14" t="s">
        <v>247</v>
      </c>
      <c r="C309" s="14"/>
      <c r="E309" s="8">
        <v>6800</v>
      </c>
      <c r="F309" s="8"/>
      <c r="G309" s="8">
        <v>60</v>
      </c>
    </row>
    <row r="310" spans="2:7" ht="15.75" x14ac:dyDescent="0.25">
      <c r="B310" s="14" t="s">
        <v>248</v>
      </c>
      <c r="C310" s="14"/>
      <c r="E310" s="8">
        <v>2300</v>
      </c>
      <c r="F310" s="8"/>
      <c r="G310" s="8">
        <v>30</v>
      </c>
    </row>
    <row r="311" spans="2:7" ht="15.75" x14ac:dyDescent="0.25">
      <c r="B311" s="14" t="s">
        <v>249</v>
      </c>
      <c r="C311" s="14"/>
      <c r="E311" s="8">
        <v>2820</v>
      </c>
      <c r="F311" s="8"/>
      <c r="G311" s="8">
        <v>70</v>
      </c>
    </row>
    <row r="312" spans="2:7" ht="15.75" x14ac:dyDescent="0.25">
      <c r="B312" s="14" t="s">
        <v>250</v>
      </c>
      <c r="C312" s="14"/>
      <c r="E312" s="8">
        <v>3700</v>
      </c>
      <c r="F312" s="8"/>
      <c r="G312" s="8">
        <v>3200</v>
      </c>
    </row>
    <row r="313" spans="2:7" ht="15.75" x14ac:dyDescent="0.25">
      <c r="B313" s="14" t="s">
        <v>251</v>
      </c>
      <c r="C313" s="14"/>
      <c r="E313" s="8">
        <v>14200</v>
      </c>
      <c r="F313" s="8"/>
      <c r="G313" s="8">
        <v>10800</v>
      </c>
    </row>
    <row r="314" spans="2:7" ht="15.75" x14ac:dyDescent="0.25">
      <c r="B314" s="14" t="s">
        <v>252</v>
      </c>
      <c r="C314" s="14"/>
      <c r="E314" s="8">
        <v>6760</v>
      </c>
      <c r="F314" s="8"/>
      <c r="G314" s="8">
        <v>3168</v>
      </c>
    </row>
    <row r="315" spans="2:7" ht="15.75" x14ac:dyDescent="0.25">
      <c r="B315" s="14" t="s">
        <v>539</v>
      </c>
      <c r="C315" s="14"/>
      <c r="E315" s="8">
        <v>3200</v>
      </c>
      <c r="F315" s="8"/>
      <c r="G315" s="8">
        <v>1400</v>
      </c>
    </row>
    <row r="316" spans="2:7" ht="15.75" x14ac:dyDescent="0.25">
      <c r="B316" s="14" t="s">
        <v>253</v>
      </c>
      <c r="C316" s="14"/>
      <c r="E316" s="8">
        <v>7900</v>
      </c>
      <c r="F316" s="8"/>
      <c r="G316" s="8">
        <v>5250</v>
      </c>
    </row>
    <row r="317" spans="2:7" ht="15.75" x14ac:dyDescent="0.25">
      <c r="B317" s="14" t="s">
        <v>254</v>
      </c>
      <c r="C317" s="14"/>
      <c r="E317" s="8">
        <v>6281</v>
      </c>
      <c r="F317" s="8"/>
      <c r="G317" s="8">
        <v>6281</v>
      </c>
    </row>
    <row r="318" spans="2:7" ht="15.75" x14ac:dyDescent="0.25">
      <c r="B318" s="14" t="s">
        <v>255</v>
      </c>
      <c r="C318" s="14"/>
      <c r="E318" s="8">
        <v>1379.9099999999999</v>
      </c>
      <c r="F318" s="8"/>
      <c r="G318" s="8">
        <v>1379.9099999999999</v>
      </c>
    </row>
    <row r="319" spans="2:7" ht="15.75" x14ac:dyDescent="0.25">
      <c r="B319" s="14" t="s">
        <v>256</v>
      </c>
      <c r="C319" s="14"/>
      <c r="E319" s="8">
        <v>253</v>
      </c>
      <c r="F319" s="8"/>
      <c r="G319" s="8">
        <v>78</v>
      </c>
    </row>
    <row r="320" spans="2:7" ht="15.75" x14ac:dyDescent="0.25">
      <c r="B320" s="14" t="s">
        <v>257</v>
      </c>
      <c r="C320" s="14"/>
      <c r="E320" s="8">
        <v>3800</v>
      </c>
      <c r="F320" s="8"/>
      <c r="G320" s="8">
        <v>12.84</v>
      </c>
    </row>
    <row r="321" spans="2:7" ht="15.75" x14ac:dyDescent="0.25">
      <c r="B321" s="14" t="s">
        <v>258</v>
      </c>
      <c r="C321" s="14"/>
      <c r="E321" s="8">
        <v>8.5</v>
      </c>
      <c r="F321" s="8"/>
      <c r="G321" s="8">
        <v>8.5</v>
      </c>
    </row>
    <row r="322" spans="2:7" ht="15.75" x14ac:dyDescent="0.25">
      <c r="B322" s="14" t="s">
        <v>259</v>
      </c>
      <c r="C322" s="14"/>
      <c r="E322" s="8">
        <v>8.5</v>
      </c>
      <c r="F322" s="8"/>
      <c r="G322" s="8">
        <v>8.5</v>
      </c>
    </row>
    <row r="323" spans="2:7" ht="15.75" x14ac:dyDescent="0.25">
      <c r="B323" s="14" t="s">
        <v>260</v>
      </c>
      <c r="C323" s="14"/>
      <c r="E323" s="8">
        <v>18</v>
      </c>
      <c r="F323" s="8"/>
      <c r="G323" s="8">
        <v>18</v>
      </c>
    </row>
    <row r="324" spans="2:7" ht="15.75" x14ac:dyDescent="0.25">
      <c r="B324" s="14" t="s">
        <v>261</v>
      </c>
      <c r="C324" s="14"/>
      <c r="E324" s="8">
        <v>3200</v>
      </c>
      <c r="F324" s="8"/>
      <c r="G324" s="8">
        <v>90</v>
      </c>
    </row>
    <row r="325" spans="2:7" ht="15.75" x14ac:dyDescent="0.25">
      <c r="B325" s="14" t="s">
        <v>262</v>
      </c>
      <c r="C325" s="14"/>
      <c r="E325" s="8">
        <v>2800</v>
      </c>
      <c r="F325" s="8"/>
      <c r="G325" s="8">
        <v>50</v>
      </c>
    </row>
    <row r="326" spans="2:7" ht="15.75" x14ac:dyDescent="0.25">
      <c r="B326" s="14" t="s">
        <v>263</v>
      </c>
      <c r="C326" s="14"/>
      <c r="E326" s="8">
        <v>4600</v>
      </c>
      <c r="F326" s="8"/>
      <c r="G326" s="8">
        <v>54</v>
      </c>
    </row>
    <row r="327" spans="2:7" ht="15.75" x14ac:dyDescent="0.25">
      <c r="B327" s="14" t="s">
        <v>264</v>
      </c>
      <c r="C327" s="14"/>
      <c r="E327" s="8">
        <v>1400</v>
      </c>
      <c r="F327" s="8"/>
      <c r="G327" s="8">
        <v>90</v>
      </c>
    </row>
    <row r="328" spans="2:7" ht="15.75" x14ac:dyDescent="0.25">
      <c r="B328" s="14" t="s">
        <v>265</v>
      </c>
      <c r="C328" s="14"/>
      <c r="E328" s="8">
        <v>3300</v>
      </c>
      <c r="F328" s="8"/>
      <c r="G328" s="8">
        <v>1100</v>
      </c>
    </row>
    <row r="329" spans="2:7" ht="15.75" x14ac:dyDescent="0.25">
      <c r="B329" s="14" t="s">
        <v>266</v>
      </c>
      <c r="C329" s="14"/>
      <c r="E329" s="8">
        <v>8500</v>
      </c>
      <c r="F329" s="8"/>
      <c r="G329" s="8">
        <v>500</v>
      </c>
    </row>
    <row r="330" spans="2:7" ht="15.75" x14ac:dyDescent="0.25">
      <c r="B330" s="14" t="s">
        <v>267</v>
      </c>
      <c r="C330" s="14"/>
      <c r="E330" s="8">
        <v>9700</v>
      </c>
      <c r="F330" s="8"/>
      <c r="G330" s="8">
        <v>80</v>
      </c>
    </row>
    <row r="331" spans="2:7" ht="15.75" x14ac:dyDescent="0.25">
      <c r="B331" s="14" t="s">
        <v>268</v>
      </c>
      <c r="C331" s="14"/>
      <c r="E331" s="8">
        <v>50</v>
      </c>
      <c r="F331" s="8"/>
      <c r="G331" s="8">
        <v>50</v>
      </c>
    </row>
    <row r="332" spans="2:7" ht="15.75" x14ac:dyDescent="0.25">
      <c r="B332" s="14" t="s">
        <v>269</v>
      </c>
      <c r="C332" s="14"/>
      <c r="E332" s="8">
        <v>1200</v>
      </c>
      <c r="F332" s="8"/>
      <c r="G332" s="8">
        <v>600</v>
      </c>
    </row>
    <row r="333" spans="2:7" ht="15.75" x14ac:dyDescent="0.25">
      <c r="B333" s="14" t="s">
        <v>270</v>
      </c>
      <c r="C333" s="14"/>
      <c r="E333" s="8">
        <v>900</v>
      </c>
      <c r="F333" s="8"/>
      <c r="G333" s="8">
        <v>900</v>
      </c>
    </row>
    <row r="334" spans="2:7" ht="15.75" x14ac:dyDescent="0.25">
      <c r="B334" s="14" t="s">
        <v>271</v>
      </c>
      <c r="C334" s="14"/>
      <c r="E334" s="8">
        <v>665</v>
      </c>
      <c r="F334" s="8"/>
      <c r="G334" s="8">
        <v>665</v>
      </c>
    </row>
    <row r="335" spans="2:7" ht="15.75" x14ac:dyDescent="0.25">
      <c r="B335" s="14" t="s">
        <v>272</v>
      </c>
      <c r="C335" s="14"/>
      <c r="E335" s="8">
        <v>45</v>
      </c>
      <c r="F335" s="8"/>
      <c r="G335" s="8">
        <v>45</v>
      </c>
    </row>
    <row r="336" spans="2:7" ht="15.75" x14ac:dyDescent="0.25">
      <c r="B336" s="14" t="s">
        <v>273</v>
      </c>
      <c r="C336" s="14"/>
      <c r="E336" s="8">
        <v>3000</v>
      </c>
      <c r="F336" s="8"/>
      <c r="G336" s="8">
        <v>3000</v>
      </c>
    </row>
    <row r="337" spans="2:7" ht="15.75" x14ac:dyDescent="0.25">
      <c r="B337" s="14" t="s">
        <v>274</v>
      </c>
      <c r="C337" s="14"/>
      <c r="E337" s="8">
        <v>2800</v>
      </c>
      <c r="F337" s="8"/>
      <c r="G337" s="8">
        <v>325</v>
      </c>
    </row>
    <row r="338" spans="2:7" ht="15.75" x14ac:dyDescent="0.25">
      <c r="B338" s="14" t="s">
        <v>275</v>
      </c>
      <c r="C338" s="14"/>
      <c r="E338" s="8">
        <v>280</v>
      </c>
      <c r="F338" s="8"/>
      <c r="G338" s="8">
        <v>280</v>
      </c>
    </row>
    <row r="339" spans="2:7" ht="15.75" x14ac:dyDescent="0.25">
      <c r="B339" s="14" t="s">
        <v>276</v>
      </c>
      <c r="C339" s="14"/>
      <c r="E339" s="8">
        <v>1260</v>
      </c>
      <c r="F339" s="8"/>
      <c r="G339" s="8">
        <v>1260</v>
      </c>
    </row>
    <row r="340" spans="2:7" ht="15.75" x14ac:dyDescent="0.25">
      <c r="B340" s="14" t="s">
        <v>277</v>
      </c>
      <c r="C340" s="14"/>
      <c r="E340" s="8">
        <v>2300</v>
      </c>
      <c r="F340" s="8"/>
      <c r="G340" s="8">
        <v>840</v>
      </c>
    </row>
    <row r="341" spans="2:7" ht="15.75" x14ac:dyDescent="0.25">
      <c r="B341" s="14" t="s">
        <v>278</v>
      </c>
      <c r="C341" s="14"/>
      <c r="E341" s="8">
        <v>2430</v>
      </c>
      <c r="F341" s="8"/>
      <c r="G341" s="8">
        <v>1660</v>
      </c>
    </row>
    <row r="342" spans="2:7" ht="15.75" x14ac:dyDescent="0.25">
      <c r="B342" s="14" t="s">
        <v>279</v>
      </c>
      <c r="C342" s="14"/>
      <c r="E342" s="8">
        <v>950</v>
      </c>
      <c r="F342" s="8"/>
      <c r="G342" s="8">
        <v>540</v>
      </c>
    </row>
    <row r="343" spans="2:7" ht="15.75" x14ac:dyDescent="0.25">
      <c r="B343" s="14" t="s">
        <v>280</v>
      </c>
      <c r="C343" s="14"/>
      <c r="E343" s="8">
        <v>20140</v>
      </c>
      <c r="F343" s="8"/>
      <c r="G343" s="8">
        <v>20140</v>
      </c>
    </row>
    <row r="344" spans="2:7" ht="15.75" x14ac:dyDescent="0.25">
      <c r="B344" s="14" t="s">
        <v>281</v>
      </c>
      <c r="C344" s="14"/>
      <c r="E344" s="8">
        <v>2600</v>
      </c>
      <c r="F344" s="8"/>
      <c r="G344" s="8">
        <v>12.7</v>
      </c>
    </row>
    <row r="345" spans="2:7" ht="15.75" x14ac:dyDescent="0.25">
      <c r="B345" s="14" t="s">
        <v>282</v>
      </c>
      <c r="C345" s="14"/>
      <c r="E345" s="8">
        <v>8200</v>
      </c>
      <c r="F345" s="8"/>
      <c r="G345" s="8">
        <v>7480</v>
      </c>
    </row>
    <row r="346" spans="2:7" ht="15.75" x14ac:dyDescent="0.25">
      <c r="B346" s="14" t="s">
        <v>283</v>
      </c>
      <c r="C346" s="14"/>
      <c r="E346" s="8">
        <v>3600</v>
      </c>
      <c r="F346" s="8"/>
      <c r="G346" s="8">
        <v>650</v>
      </c>
    </row>
    <row r="347" spans="2:7" ht="15.75" x14ac:dyDescent="0.25">
      <c r="B347" s="14" t="s">
        <v>284</v>
      </c>
      <c r="C347" s="14"/>
      <c r="E347" s="8">
        <v>321</v>
      </c>
      <c r="F347" s="8"/>
      <c r="G347" s="8">
        <v>107</v>
      </c>
    </row>
    <row r="348" spans="2:7" ht="15.75" x14ac:dyDescent="0.25">
      <c r="B348" s="14" t="s">
        <v>285</v>
      </c>
      <c r="C348" s="14"/>
      <c r="E348" s="8">
        <v>2400</v>
      </c>
      <c r="F348" s="8"/>
      <c r="G348" s="8">
        <v>2400</v>
      </c>
    </row>
    <row r="349" spans="2:7" ht="15.75" x14ac:dyDescent="0.25">
      <c r="B349" s="14" t="s">
        <v>286</v>
      </c>
      <c r="C349" s="14"/>
      <c r="E349" s="8">
        <v>760</v>
      </c>
      <c r="F349" s="8"/>
      <c r="G349" s="8">
        <v>380</v>
      </c>
    </row>
    <row r="350" spans="2:7" ht="15.75" x14ac:dyDescent="0.25">
      <c r="B350" s="14" t="s">
        <v>287</v>
      </c>
      <c r="C350" s="14"/>
      <c r="E350" s="8">
        <v>2640</v>
      </c>
      <c r="F350" s="8"/>
      <c r="G350" s="8">
        <v>2640</v>
      </c>
    </row>
    <row r="351" spans="2:7" ht="15.75" x14ac:dyDescent="0.25">
      <c r="B351" s="14" t="s">
        <v>288</v>
      </c>
      <c r="C351" s="14"/>
      <c r="E351" s="8">
        <v>3200</v>
      </c>
      <c r="F351" s="8"/>
      <c r="G351" s="8">
        <v>2800</v>
      </c>
    </row>
    <row r="352" spans="2:7" ht="15.75" x14ac:dyDescent="0.25">
      <c r="B352" s="14" t="s">
        <v>289</v>
      </c>
      <c r="C352" s="14"/>
      <c r="E352" s="8">
        <v>500</v>
      </c>
      <c r="F352" s="8"/>
      <c r="G352" s="8">
        <v>136</v>
      </c>
    </row>
    <row r="353" spans="2:7" ht="15.75" x14ac:dyDescent="0.25">
      <c r="B353" s="14" t="s">
        <v>290</v>
      </c>
      <c r="C353" s="14"/>
      <c r="E353" s="8">
        <v>0</v>
      </c>
      <c r="F353" s="8"/>
      <c r="G353" s="8">
        <v>135</v>
      </c>
    </row>
    <row r="354" spans="2:7" ht="15.75" x14ac:dyDescent="0.25">
      <c r="B354" s="14" t="s">
        <v>291</v>
      </c>
      <c r="C354" s="14"/>
      <c r="E354" s="8">
        <v>14400</v>
      </c>
      <c r="F354" s="8"/>
      <c r="G354" s="8">
        <v>10200</v>
      </c>
    </row>
    <row r="355" spans="2:7" ht="15.75" x14ac:dyDescent="0.25">
      <c r="B355" s="14" t="s">
        <v>292</v>
      </c>
      <c r="C355" s="14"/>
      <c r="E355" s="8">
        <v>3150</v>
      </c>
      <c r="F355" s="8"/>
      <c r="G355" s="8">
        <v>1950</v>
      </c>
    </row>
    <row r="356" spans="2:7" ht="15.75" x14ac:dyDescent="0.25">
      <c r="B356" s="14" t="s">
        <v>293</v>
      </c>
      <c r="C356" s="14"/>
      <c r="E356" s="8">
        <v>8800</v>
      </c>
      <c r="F356" s="8"/>
      <c r="G356" s="8">
        <v>6500</v>
      </c>
    </row>
    <row r="357" spans="2:7" ht="15.75" x14ac:dyDescent="0.25">
      <c r="B357" s="14" t="s">
        <v>294</v>
      </c>
      <c r="C357" s="14"/>
      <c r="E357" s="8">
        <v>2600</v>
      </c>
      <c r="F357" s="8"/>
      <c r="G357" s="8">
        <v>2600</v>
      </c>
    </row>
    <row r="358" spans="2:7" ht="15.75" x14ac:dyDescent="0.25">
      <c r="B358" s="14" t="s">
        <v>295</v>
      </c>
      <c r="C358" s="14"/>
      <c r="E358" s="8">
        <v>18500</v>
      </c>
      <c r="F358" s="8"/>
      <c r="G358" s="8">
        <v>16250</v>
      </c>
    </row>
    <row r="359" spans="2:7" ht="15.75" x14ac:dyDescent="0.25">
      <c r="B359" s="14" t="s">
        <v>296</v>
      </c>
      <c r="C359" s="14"/>
      <c r="E359" s="8">
        <v>17000</v>
      </c>
      <c r="F359" s="8"/>
      <c r="G359" s="8">
        <v>13000</v>
      </c>
    </row>
    <row r="360" spans="2:7" ht="15.75" x14ac:dyDescent="0.25">
      <c r="B360" s="14" t="s">
        <v>297</v>
      </c>
      <c r="C360" s="14"/>
      <c r="E360" s="8">
        <v>122400</v>
      </c>
      <c r="F360" s="8"/>
      <c r="G360" s="8">
        <v>112200</v>
      </c>
    </row>
    <row r="361" spans="2:7" ht="15.75" x14ac:dyDescent="0.25">
      <c r="B361" s="14" t="s">
        <v>298</v>
      </c>
      <c r="C361" s="14"/>
      <c r="E361" s="8">
        <v>43000</v>
      </c>
      <c r="F361" s="8"/>
      <c r="G361" s="8">
        <v>41925</v>
      </c>
    </row>
    <row r="362" spans="2:7" ht="15.75" x14ac:dyDescent="0.25">
      <c r="B362" s="14" t="s">
        <v>299</v>
      </c>
      <c r="C362" s="14"/>
      <c r="E362" s="8">
        <v>12250</v>
      </c>
      <c r="F362" s="8"/>
      <c r="G362" s="8">
        <v>4250</v>
      </c>
    </row>
    <row r="363" spans="2:7" ht="15.75" x14ac:dyDescent="0.25">
      <c r="B363" s="14" t="s">
        <v>300</v>
      </c>
      <c r="C363" s="14"/>
      <c r="E363" s="8">
        <v>104500</v>
      </c>
      <c r="F363" s="8"/>
      <c r="G363" s="8">
        <v>101500</v>
      </c>
    </row>
    <row r="364" spans="2:7" ht="15.75" x14ac:dyDescent="0.25">
      <c r="B364" s="14" t="s">
        <v>301</v>
      </c>
      <c r="C364" s="14"/>
      <c r="E364" s="8">
        <v>6500</v>
      </c>
      <c r="F364" s="8"/>
      <c r="G364" s="8">
        <v>6500</v>
      </c>
    </row>
    <row r="365" spans="2:7" ht="15.75" x14ac:dyDescent="0.25">
      <c r="B365" s="14" t="s">
        <v>302</v>
      </c>
      <c r="C365" s="14"/>
      <c r="E365" s="8">
        <v>8125</v>
      </c>
      <c r="F365" s="8"/>
      <c r="G365" s="8">
        <v>8125</v>
      </c>
    </row>
    <row r="366" spans="2:7" ht="15.75" x14ac:dyDescent="0.25">
      <c r="B366" s="14" t="s">
        <v>303</v>
      </c>
      <c r="C366" s="14"/>
      <c r="E366" s="8">
        <v>88075</v>
      </c>
      <c r="F366" s="8"/>
      <c r="G366" s="8">
        <v>88075</v>
      </c>
    </row>
    <row r="367" spans="2:7" ht="15.75" x14ac:dyDescent="0.25">
      <c r="B367" s="14" t="s">
        <v>304</v>
      </c>
      <c r="C367" s="14"/>
      <c r="E367" s="8">
        <v>6500</v>
      </c>
      <c r="F367" s="8"/>
      <c r="G367" s="8">
        <v>3250</v>
      </c>
    </row>
    <row r="368" spans="2:7" ht="15.75" x14ac:dyDescent="0.25">
      <c r="B368" s="14" t="s">
        <v>305</v>
      </c>
      <c r="C368" s="14"/>
      <c r="E368" s="8">
        <v>8500</v>
      </c>
      <c r="F368" s="8"/>
      <c r="G368" s="8">
        <v>3250</v>
      </c>
    </row>
    <row r="369" spans="2:7" ht="15.75" x14ac:dyDescent="0.25">
      <c r="B369" s="14" t="s">
        <v>306</v>
      </c>
      <c r="C369" s="14"/>
      <c r="E369" s="8">
        <v>17000</v>
      </c>
      <c r="F369" s="8"/>
      <c r="G369" s="8">
        <v>16250</v>
      </c>
    </row>
    <row r="370" spans="2:7" ht="15.75" x14ac:dyDescent="0.25">
      <c r="B370" s="14" t="s">
        <v>307</v>
      </c>
      <c r="C370" s="14"/>
      <c r="E370" s="8">
        <v>41700</v>
      </c>
      <c r="F370" s="8"/>
      <c r="G370" s="8">
        <v>38350</v>
      </c>
    </row>
    <row r="371" spans="2:7" ht="15.75" x14ac:dyDescent="0.25">
      <c r="B371" s="14" t="s">
        <v>308</v>
      </c>
      <c r="C371" s="14"/>
      <c r="E371" s="8">
        <v>35400</v>
      </c>
      <c r="F371" s="8"/>
      <c r="G371" s="8">
        <v>28800</v>
      </c>
    </row>
    <row r="372" spans="2:7" ht="15.75" x14ac:dyDescent="0.25">
      <c r="B372" s="14" t="s">
        <v>309</v>
      </c>
      <c r="C372" s="14"/>
      <c r="E372" s="8">
        <v>9000</v>
      </c>
      <c r="F372" s="8"/>
      <c r="G372" s="8">
        <v>10000</v>
      </c>
    </row>
    <row r="373" spans="2:7" ht="15.75" x14ac:dyDescent="0.25">
      <c r="B373" s="14" t="s">
        <v>310</v>
      </c>
      <c r="C373" s="14"/>
      <c r="E373" s="8">
        <v>7000</v>
      </c>
      <c r="F373" s="8"/>
      <c r="G373" s="8">
        <v>600</v>
      </c>
    </row>
    <row r="374" spans="2:7" ht="15.75" x14ac:dyDescent="0.25">
      <c r="B374" s="14" t="s">
        <v>311</v>
      </c>
      <c r="C374" s="14"/>
      <c r="E374" s="8">
        <v>8800</v>
      </c>
      <c r="F374" s="8"/>
      <c r="G374" s="8">
        <v>3000</v>
      </c>
    </row>
    <row r="375" spans="2:7" ht="15.75" x14ac:dyDescent="0.25">
      <c r="B375" s="14" t="s">
        <v>312</v>
      </c>
      <c r="C375" s="14"/>
      <c r="E375" s="8">
        <v>7000</v>
      </c>
      <c r="F375" s="8"/>
      <c r="G375" s="8">
        <v>4000</v>
      </c>
    </row>
    <row r="376" spans="2:7" ht="15.75" x14ac:dyDescent="0.25">
      <c r="B376" s="14" t="s">
        <v>312</v>
      </c>
      <c r="C376" s="14"/>
      <c r="E376" s="8">
        <v>7000</v>
      </c>
      <c r="F376" s="8"/>
      <c r="G376" s="8">
        <v>4000</v>
      </c>
    </row>
    <row r="377" spans="2:7" ht="15.75" x14ac:dyDescent="0.25">
      <c r="B377" s="14" t="s">
        <v>313</v>
      </c>
      <c r="C377" s="14"/>
      <c r="E377" s="8">
        <v>12000</v>
      </c>
      <c r="F377" s="8"/>
      <c r="G377" s="8">
        <v>360</v>
      </c>
    </row>
    <row r="378" spans="2:7" ht="15.75" x14ac:dyDescent="0.25">
      <c r="B378" s="14" t="s">
        <v>314</v>
      </c>
      <c r="C378" s="14"/>
      <c r="E378" s="8">
        <v>3900</v>
      </c>
      <c r="F378" s="8"/>
      <c r="G378" s="8">
        <v>300</v>
      </c>
    </row>
    <row r="379" spans="2:7" ht="15.75" x14ac:dyDescent="0.25">
      <c r="B379" s="14" t="s">
        <v>315</v>
      </c>
      <c r="C379" s="14"/>
      <c r="E379" s="8">
        <v>2600</v>
      </c>
      <c r="F379" s="8"/>
      <c r="G379" s="8">
        <v>300</v>
      </c>
    </row>
    <row r="380" spans="2:7" ht="15.75" x14ac:dyDescent="0.25">
      <c r="B380" s="14" t="s">
        <v>316</v>
      </c>
      <c r="C380" s="14"/>
      <c r="E380" s="8">
        <v>468</v>
      </c>
      <c r="F380" s="8"/>
      <c r="G380" s="8">
        <v>300</v>
      </c>
    </row>
    <row r="381" spans="2:7" ht="15.75" x14ac:dyDescent="0.25">
      <c r="B381" s="14" t="s">
        <v>317</v>
      </c>
      <c r="C381" s="14"/>
      <c r="E381" s="8">
        <v>60</v>
      </c>
      <c r="F381" s="8"/>
      <c r="G381" s="8">
        <v>60</v>
      </c>
    </row>
    <row r="382" spans="2:7" ht="15.75" x14ac:dyDescent="0.25">
      <c r="B382" s="14" t="s">
        <v>318</v>
      </c>
      <c r="C382" s="14"/>
      <c r="E382" s="8">
        <v>600</v>
      </c>
      <c r="F382" s="8"/>
      <c r="G382" s="8">
        <v>240</v>
      </c>
    </row>
    <row r="383" spans="2:7" ht="15.75" x14ac:dyDescent="0.25">
      <c r="B383" s="14" t="s">
        <v>319</v>
      </c>
      <c r="C383" s="14"/>
      <c r="E383" s="8">
        <v>900</v>
      </c>
      <c r="F383" s="8"/>
      <c r="G383" s="8">
        <v>300</v>
      </c>
    </row>
    <row r="384" spans="2:7" ht="15.75" x14ac:dyDescent="0.25">
      <c r="B384" s="14" t="s">
        <v>320</v>
      </c>
      <c r="C384" s="14"/>
      <c r="E384" s="8">
        <v>680</v>
      </c>
      <c r="F384" s="8"/>
      <c r="G384" s="8">
        <v>400</v>
      </c>
    </row>
    <row r="385" spans="2:7" ht="15.75" x14ac:dyDescent="0.25">
      <c r="B385" s="14" t="s">
        <v>321</v>
      </c>
      <c r="C385" s="14"/>
      <c r="E385" s="8">
        <v>3700</v>
      </c>
      <c r="F385" s="8"/>
      <c r="G385" s="8">
        <v>370</v>
      </c>
    </row>
    <row r="386" spans="2:7" ht="15.75" x14ac:dyDescent="0.25">
      <c r="B386" s="14" t="s">
        <v>322</v>
      </c>
      <c r="C386" s="14"/>
      <c r="E386" s="8">
        <v>2800</v>
      </c>
      <c r="F386" s="8"/>
      <c r="G386" s="8">
        <v>42</v>
      </c>
    </row>
    <row r="387" spans="2:7" ht="15.75" x14ac:dyDescent="0.25">
      <c r="B387" s="14" t="s">
        <v>323</v>
      </c>
      <c r="C387" s="14"/>
      <c r="E387" s="8">
        <v>3600</v>
      </c>
      <c r="F387" s="8"/>
      <c r="G387" s="8">
        <v>1276</v>
      </c>
    </row>
    <row r="388" spans="2:7" ht="15.75" x14ac:dyDescent="0.25">
      <c r="B388" s="14" t="s">
        <v>324</v>
      </c>
      <c r="C388" s="14"/>
      <c r="E388" s="8">
        <v>4800</v>
      </c>
      <c r="F388" s="8"/>
      <c r="G388" s="8">
        <v>80</v>
      </c>
    </row>
    <row r="389" spans="2:7" ht="15.75" x14ac:dyDescent="0.25">
      <c r="B389" s="14" t="s">
        <v>325</v>
      </c>
      <c r="C389" s="14"/>
      <c r="E389" s="8">
        <v>36800</v>
      </c>
      <c r="F389" s="8"/>
      <c r="G389" s="8">
        <v>31200</v>
      </c>
    </row>
    <row r="390" spans="2:7" ht="15.75" x14ac:dyDescent="0.25">
      <c r="B390" s="14" t="s">
        <v>326</v>
      </c>
      <c r="C390" s="14"/>
      <c r="E390" s="8">
        <v>55900</v>
      </c>
      <c r="F390" s="8"/>
      <c r="G390" s="8">
        <v>56400</v>
      </c>
    </row>
    <row r="391" spans="2:7" ht="15.75" x14ac:dyDescent="0.25">
      <c r="B391" s="14" t="s">
        <v>327</v>
      </c>
      <c r="C391" s="14"/>
      <c r="E391" s="8">
        <v>11700</v>
      </c>
      <c r="F391" s="8"/>
      <c r="G391" s="8">
        <v>11700</v>
      </c>
    </row>
    <row r="392" spans="2:7" ht="15.75" x14ac:dyDescent="0.25">
      <c r="B392" s="14" t="s">
        <v>328</v>
      </c>
      <c r="C392" s="14"/>
      <c r="E392" s="8">
        <v>17200</v>
      </c>
      <c r="F392" s="8"/>
      <c r="G392" s="8">
        <v>15400</v>
      </c>
    </row>
    <row r="393" spans="2:7" ht="15.75" x14ac:dyDescent="0.25">
      <c r="B393" s="14" t="s">
        <v>329</v>
      </c>
      <c r="C393" s="14"/>
      <c r="E393" s="8">
        <v>2800</v>
      </c>
      <c r="F393" s="8"/>
      <c r="G393" s="8">
        <v>1300</v>
      </c>
    </row>
    <row r="394" spans="2:7" ht="15.75" x14ac:dyDescent="0.25">
      <c r="B394" s="14" t="s">
        <v>330</v>
      </c>
      <c r="C394" s="14"/>
      <c r="E394" s="8">
        <v>7200</v>
      </c>
      <c r="F394" s="8"/>
      <c r="G394" s="8">
        <v>6500</v>
      </c>
    </row>
    <row r="395" spans="2:7" ht="15.75" x14ac:dyDescent="0.25">
      <c r="B395" s="14" t="s">
        <v>331</v>
      </c>
      <c r="C395" s="14"/>
      <c r="E395" s="8">
        <v>1100</v>
      </c>
      <c r="F395" s="8"/>
      <c r="G395" s="8">
        <v>1300</v>
      </c>
    </row>
    <row r="396" spans="2:7" ht="15.75" x14ac:dyDescent="0.25">
      <c r="B396" s="14" t="s">
        <v>332</v>
      </c>
      <c r="C396" s="14"/>
      <c r="E396" s="8">
        <v>1400</v>
      </c>
      <c r="F396" s="8"/>
      <c r="G396" s="8">
        <v>1600</v>
      </c>
    </row>
    <row r="397" spans="2:7" ht="15.75" x14ac:dyDescent="0.25">
      <c r="B397" s="14" t="s">
        <v>333</v>
      </c>
      <c r="C397" s="14"/>
      <c r="E397" s="8">
        <v>2100</v>
      </c>
      <c r="F397" s="8"/>
      <c r="G397" s="8">
        <v>720</v>
      </c>
    </row>
    <row r="398" spans="2:7" ht="15.75" x14ac:dyDescent="0.25">
      <c r="B398" s="14" t="s">
        <v>334</v>
      </c>
      <c r="C398" s="14"/>
      <c r="E398" s="8">
        <v>2350</v>
      </c>
      <c r="F398" s="8"/>
      <c r="G398" s="8">
        <v>1470</v>
      </c>
    </row>
    <row r="399" spans="2:7" ht="15.75" x14ac:dyDescent="0.25">
      <c r="B399" s="14" t="s">
        <v>335</v>
      </c>
      <c r="C399" s="14"/>
      <c r="E399" s="8">
        <v>59300</v>
      </c>
      <c r="F399" s="8"/>
      <c r="G399" s="8">
        <v>57120</v>
      </c>
    </row>
    <row r="400" spans="2:7" ht="15.75" x14ac:dyDescent="0.25">
      <c r="B400" s="14" t="s">
        <v>336</v>
      </c>
      <c r="C400" s="14"/>
      <c r="E400" s="8">
        <v>26400</v>
      </c>
      <c r="F400" s="8"/>
      <c r="G400" s="8">
        <v>27000</v>
      </c>
    </row>
    <row r="401" spans="2:7" ht="15.75" x14ac:dyDescent="0.25">
      <c r="B401" s="14" t="s">
        <v>337</v>
      </c>
      <c r="C401" s="14"/>
      <c r="E401" s="8">
        <v>1650</v>
      </c>
      <c r="F401" s="8"/>
      <c r="G401" s="8">
        <v>1500</v>
      </c>
    </row>
    <row r="402" spans="2:7" ht="15.75" x14ac:dyDescent="0.25">
      <c r="B402" s="14" t="s">
        <v>338</v>
      </c>
      <c r="C402" s="14"/>
      <c r="E402" s="8">
        <v>3200</v>
      </c>
      <c r="F402" s="8"/>
      <c r="G402" s="8">
        <v>2100</v>
      </c>
    </row>
    <row r="403" spans="2:7" ht="15.75" x14ac:dyDescent="0.25">
      <c r="B403" s="14" t="s">
        <v>339</v>
      </c>
      <c r="C403" s="14"/>
      <c r="E403" s="8">
        <v>6200</v>
      </c>
      <c r="F403" s="8"/>
      <c r="G403" s="8">
        <v>4410</v>
      </c>
    </row>
    <row r="404" spans="2:7" ht="15.75" x14ac:dyDescent="0.25">
      <c r="B404" s="14" t="s">
        <v>340</v>
      </c>
      <c r="C404" s="14"/>
      <c r="E404" s="8">
        <v>4800</v>
      </c>
      <c r="F404" s="8"/>
      <c r="G404" s="8">
        <v>4800</v>
      </c>
    </row>
    <row r="405" spans="2:7" ht="15.75" x14ac:dyDescent="0.25">
      <c r="B405" s="14" t="s">
        <v>341</v>
      </c>
      <c r="C405" s="14"/>
      <c r="E405" s="8">
        <v>7200</v>
      </c>
      <c r="F405" s="8"/>
      <c r="G405" s="8">
        <v>6600</v>
      </c>
    </row>
    <row r="406" spans="2:7" ht="15.75" x14ac:dyDescent="0.25">
      <c r="B406" s="14" t="s">
        <v>342</v>
      </c>
      <c r="C406" s="14"/>
      <c r="E406" s="8">
        <v>3200</v>
      </c>
      <c r="F406" s="8"/>
      <c r="G406" s="8">
        <v>2800</v>
      </c>
    </row>
    <row r="407" spans="2:7" ht="15.75" x14ac:dyDescent="0.25">
      <c r="B407" s="14" t="s">
        <v>343</v>
      </c>
      <c r="C407" s="14"/>
      <c r="E407" s="8">
        <v>25300</v>
      </c>
      <c r="F407" s="8"/>
      <c r="G407" s="8">
        <v>26000</v>
      </c>
    </row>
    <row r="408" spans="2:7" ht="15.75" x14ac:dyDescent="0.25">
      <c r="B408" s="14" t="s">
        <v>344</v>
      </c>
      <c r="C408" s="14"/>
      <c r="E408" s="8">
        <v>1200</v>
      </c>
      <c r="F408" s="8"/>
      <c r="G408" s="8">
        <v>1300</v>
      </c>
    </row>
    <row r="409" spans="2:7" ht="15.75" x14ac:dyDescent="0.25">
      <c r="B409" s="14" t="s">
        <v>345</v>
      </c>
      <c r="C409" s="14"/>
      <c r="E409" s="8">
        <v>450</v>
      </c>
      <c r="F409" s="8"/>
      <c r="G409" s="8">
        <v>300</v>
      </c>
    </row>
    <row r="410" spans="2:7" ht="15.75" x14ac:dyDescent="0.25">
      <c r="B410" s="14" t="s">
        <v>346</v>
      </c>
      <c r="C410" s="14"/>
      <c r="E410" s="8">
        <v>12600</v>
      </c>
      <c r="F410" s="8"/>
      <c r="G410" s="8">
        <v>10240</v>
      </c>
    </row>
    <row r="411" spans="2:7" ht="15.75" x14ac:dyDescent="0.25">
      <c r="B411" s="14" t="s">
        <v>347</v>
      </c>
      <c r="C411" s="14"/>
      <c r="E411" s="8">
        <v>6800</v>
      </c>
      <c r="F411" s="8"/>
      <c r="G411" s="8">
        <v>5200</v>
      </c>
    </row>
    <row r="412" spans="2:7" ht="15.75" x14ac:dyDescent="0.25">
      <c r="B412" s="14" t="s">
        <v>348</v>
      </c>
      <c r="C412" s="14"/>
      <c r="E412" s="8">
        <v>2840</v>
      </c>
      <c r="F412" s="8"/>
      <c r="G412" s="8">
        <v>2530</v>
      </c>
    </row>
    <row r="413" spans="2:7" ht="15.75" x14ac:dyDescent="0.25">
      <c r="B413" s="14" t="s">
        <v>349</v>
      </c>
      <c r="C413" s="14"/>
      <c r="E413" s="8">
        <v>3440</v>
      </c>
      <c r="F413" s="8"/>
      <c r="G413" s="8">
        <v>3780</v>
      </c>
    </row>
    <row r="414" spans="2:7" ht="15.75" x14ac:dyDescent="0.25">
      <c r="B414" s="14" t="s">
        <v>350</v>
      </c>
      <c r="C414" s="14"/>
      <c r="E414" s="8">
        <v>533.82000000000005</v>
      </c>
      <c r="F414" s="8"/>
      <c r="G414" s="8">
        <v>533.82000000000005</v>
      </c>
    </row>
    <row r="415" spans="2:7" ht="15.75" x14ac:dyDescent="0.25">
      <c r="B415" s="14" t="s">
        <v>351</v>
      </c>
      <c r="C415" s="14"/>
      <c r="E415" s="8">
        <v>700</v>
      </c>
      <c r="F415" s="8"/>
      <c r="G415" s="8">
        <v>430</v>
      </c>
    </row>
    <row r="416" spans="2:7" ht="15.75" x14ac:dyDescent="0.25">
      <c r="B416" s="14" t="s">
        <v>352</v>
      </c>
      <c r="C416" s="14"/>
      <c r="E416" s="8">
        <v>1820</v>
      </c>
      <c r="F416" s="8"/>
      <c r="G416" s="8">
        <v>1440</v>
      </c>
    </row>
    <row r="417" spans="2:7" ht="15.75" x14ac:dyDescent="0.25">
      <c r="B417" s="14" t="s">
        <v>353</v>
      </c>
      <c r="C417" s="14"/>
      <c r="E417" s="8">
        <v>3500</v>
      </c>
      <c r="F417" s="8"/>
      <c r="G417" s="8">
        <v>3750</v>
      </c>
    </row>
    <row r="418" spans="2:7" ht="15.75" x14ac:dyDescent="0.25">
      <c r="B418" s="14" t="s">
        <v>354</v>
      </c>
      <c r="C418" s="14"/>
      <c r="E418" s="8">
        <v>21000</v>
      </c>
      <c r="F418" s="8"/>
      <c r="G418" s="8">
        <v>19200</v>
      </c>
    </row>
    <row r="419" spans="2:7" ht="15.75" x14ac:dyDescent="0.25">
      <c r="B419" s="14" t="s">
        <v>355</v>
      </c>
      <c r="C419" s="14"/>
      <c r="E419" s="8">
        <v>3100</v>
      </c>
      <c r="F419" s="8"/>
      <c r="G419" s="8">
        <v>3450</v>
      </c>
    </row>
    <row r="420" spans="2:7" ht="15.75" x14ac:dyDescent="0.25">
      <c r="B420" s="14" t="s">
        <v>356</v>
      </c>
      <c r="C420" s="14"/>
      <c r="E420" s="8">
        <v>3200</v>
      </c>
      <c r="F420" s="8"/>
      <c r="G420" s="8">
        <v>600</v>
      </c>
    </row>
    <row r="421" spans="2:7" ht="15.75" x14ac:dyDescent="0.25">
      <c r="B421" s="14" t="s">
        <v>357</v>
      </c>
      <c r="C421" s="14"/>
      <c r="E421" s="8">
        <v>2200</v>
      </c>
      <c r="F421" s="8"/>
      <c r="G421" s="8">
        <v>975</v>
      </c>
    </row>
    <row r="422" spans="2:7" ht="15.75" x14ac:dyDescent="0.25">
      <c r="B422" s="14" t="s">
        <v>358</v>
      </c>
      <c r="C422" s="14"/>
      <c r="E422" s="8">
        <v>15800</v>
      </c>
      <c r="F422" s="8"/>
      <c r="G422" s="8">
        <v>15000</v>
      </c>
    </row>
    <row r="423" spans="2:7" ht="15.75" x14ac:dyDescent="0.25">
      <c r="B423" s="14" t="s">
        <v>359</v>
      </c>
      <c r="C423" s="14"/>
      <c r="E423" s="8">
        <v>2600</v>
      </c>
      <c r="F423" s="8"/>
      <c r="G423" s="8">
        <v>1400</v>
      </c>
    </row>
    <row r="424" spans="2:7" ht="15.75" x14ac:dyDescent="0.25">
      <c r="B424" s="14" t="s">
        <v>360</v>
      </c>
      <c r="C424" s="14"/>
      <c r="E424" s="8">
        <v>1800</v>
      </c>
      <c r="F424" s="8"/>
      <c r="G424" s="8">
        <v>1620</v>
      </c>
    </row>
    <row r="425" spans="2:7" ht="15.75" x14ac:dyDescent="0.25">
      <c r="B425" s="14" t="s">
        <v>361</v>
      </c>
      <c r="C425" s="14"/>
      <c r="E425" s="8">
        <v>354000</v>
      </c>
      <c r="F425" s="8"/>
      <c r="G425" s="8">
        <v>360000</v>
      </c>
    </row>
    <row r="426" spans="2:7" ht="15.75" x14ac:dyDescent="0.25">
      <c r="B426" s="14" t="s">
        <v>362</v>
      </c>
      <c r="C426" s="14"/>
      <c r="E426" s="8">
        <v>382000</v>
      </c>
      <c r="F426" s="8"/>
      <c r="G426" s="8">
        <v>390000</v>
      </c>
    </row>
    <row r="427" spans="2:7" ht="15.75" x14ac:dyDescent="0.25">
      <c r="B427" s="14" t="s">
        <v>363</v>
      </c>
      <c r="C427" s="14"/>
      <c r="E427" s="8">
        <v>6000</v>
      </c>
      <c r="F427" s="8"/>
      <c r="G427" s="8">
        <v>4625</v>
      </c>
    </row>
    <row r="428" spans="2:7" ht="15.75" x14ac:dyDescent="0.25">
      <c r="B428" s="14" t="s">
        <v>364</v>
      </c>
      <c r="C428" s="14"/>
      <c r="E428" s="8">
        <v>4800</v>
      </c>
      <c r="F428" s="8"/>
      <c r="G428" s="8">
        <v>2200</v>
      </c>
    </row>
    <row r="429" spans="2:7" ht="15.75" x14ac:dyDescent="0.25">
      <c r="B429" s="14" t="s">
        <v>365</v>
      </c>
      <c r="C429" s="14"/>
      <c r="E429" s="8">
        <v>7200</v>
      </c>
      <c r="F429" s="8"/>
      <c r="G429" s="8">
        <v>2300</v>
      </c>
    </row>
    <row r="430" spans="2:7" ht="15.75" x14ac:dyDescent="0.25">
      <c r="B430" s="14" t="s">
        <v>366</v>
      </c>
      <c r="C430" s="14"/>
      <c r="E430" s="8">
        <v>12000</v>
      </c>
      <c r="F430" s="8"/>
      <c r="G430" s="8">
        <v>6000</v>
      </c>
    </row>
    <row r="431" spans="2:7" ht="15.75" x14ac:dyDescent="0.25">
      <c r="B431" s="14" t="s">
        <v>367</v>
      </c>
      <c r="C431" s="14"/>
      <c r="E431" s="8">
        <v>900</v>
      </c>
      <c r="F431" s="8"/>
      <c r="G431" s="8">
        <v>300</v>
      </c>
    </row>
    <row r="432" spans="2:7" ht="15.75" x14ac:dyDescent="0.25">
      <c r="B432" s="14" t="s">
        <v>368</v>
      </c>
      <c r="C432" s="14"/>
      <c r="E432" s="8">
        <v>600</v>
      </c>
      <c r="F432" s="8"/>
      <c r="G432" s="8">
        <v>80</v>
      </c>
    </row>
    <row r="433" spans="2:7" ht="15.75" x14ac:dyDescent="0.25">
      <c r="B433" s="14" t="s">
        <v>369</v>
      </c>
      <c r="C433" s="14"/>
      <c r="E433" s="8">
        <v>1200</v>
      </c>
      <c r="F433" s="8"/>
      <c r="G433" s="8">
        <v>800</v>
      </c>
    </row>
    <row r="434" spans="2:7" ht="15.75" x14ac:dyDescent="0.25">
      <c r="B434" s="14" t="s">
        <v>370</v>
      </c>
      <c r="C434" s="14"/>
      <c r="E434" s="8">
        <v>2025</v>
      </c>
      <c r="F434" s="8"/>
      <c r="G434" s="8">
        <v>2025</v>
      </c>
    </row>
    <row r="435" spans="2:7" ht="15.75" x14ac:dyDescent="0.25">
      <c r="B435" s="14" t="s">
        <v>371</v>
      </c>
      <c r="C435" s="14"/>
      <c r="E435" s="8">
        <v>1000</v>
      </c>
      <c r="F435" s="8"/>
      <c r="G435" s="8">
        <v>1302</v>
      </c>
    </row>
    <row r="436" spans="2:7" ht="15.75" x14ac:dyDescent="0.25">
      <c r="B436" s="14" t="s">
        <v>372</v>
      </c>
      <c r="C436" s="14"/>
      <c r="E436" s="8">
        <v>17240</v>
      </c>
      <c r="F436" s="8"/>
      <c r="G436" s="8">
        <v>16240</v>
      </c>
    </row>
    <row r="437" spans="2:7" ht="15.75" x14ac:dyDescent="0.25">
      <c r="B437" s="14" t="s">
        <v>373</v>
      </c>
      <c r="C437" s="14"/>
      <c r="E437" s="8">
        <v>7200</v>
      </c>
      <c r="F437" s="8"/>
      <c r="G437" s="8">
        <v>5000</v>
      </c>
    </row>
    <row r="438" spans="2:7" ht="15.75" x14ac:dyDescent="0.25">
      <c r="B438" s="14" t="s">
        <v>374</v>
      </c>
      <c r="C438" s="14"/>
      <c r="E438" s="8">
        <v>28300</v>
      </c>
      <c r="F438" s="8"/>
      <c r="G438" s="8">
        <v>29400</v>
      </c>
    </row>
    <row r="439" spans="2:7" ht="15.75" x14ac:dyDescent="0.25">
      <c r="B439" s="14" t="s">
        <v>375</v>
      </c>
      <c r="C439" s="14"/>
      <c r="E439" s="8">
        <v>11950</v>
      </c>
      <c r="F439" s="8"/>
      <c r="G439" s="8">
        <v>12560</v>
      </c>
    </row>
    <row r="440" spans="2:7" ht="15.75" x14ac:dyDescent="0.25">
      <c r="B440" s="14" t="s">
        <v>376</v>
      </c>
      <c r="C440" s="14"/>
      <c r="E440" s="8">
        <v>6720</v>
      </c>
      <c r="F440" s="8"/>
      <c r="G440" s="8">
        <v>6720</v>
      </c>
    </row>
    <row r="441" spans="2:7" ht="15.75" x14ac:dyDescent="0.25">
      <c r="B441" s="14" t="s">
        <v>377</v>
      </c>
      <c r="C441" s="14"/>
      <c r="E441" s="8">
        <v>2100</v>
      </c>
      <c r="F441" s="8"/>
      <c r="G441" s="8">
        <v>1375</v>
      </c>
    </row>
    <row r="442" spans="2:7" ht="15.75" x14ac:dyDescent="0.25">
      <c r="B442" s="14" t="s">
        <v>378</v>
      </c>
      <c r="C442" s="14"/>
      <c r="E442" s="8">
        <v>280200</v>
      </c>
      <c r="F442" s="8"/>
      <c r="G442" s="8">
        <v>130000</v>
      </c>
    </row>
    <row r="443" spans="2:7" ht="15.75" x14ac:dyDescent="0.25">
      <c r="B443" s="14" t="s">
        <v>379</v>
      </c>
      <c r="C443" s="14"/>
      <c r="E443" s="8">
        <v>1088000</v>
      </c>
      <c r="F443" s="8"/>
      <c r="G443" s="8">
        <v>1044000</v>
      </c>
    </row>
    <row r="444" spans="2:7" ht="15.75" x14ac:dyDescent="0.25">
      <c r="B444" s="14" t="s">
        <v>380</v>
      </c>
      <c r="C444" s="14"/>
      <c r="E444" s="8">
        <v>8000</v>
      </c>
      <c r="F444" s="8"/>
      <c r="G444" s="8">
        <v>4500</v>
      </c>
    </row>
    <row r="445" spans="2:7" ht="15.75" x14ac:dyDescent="0.25">
      <c r="B445" s="14" t="s">
        <v>381</v>
      </c>
      <c r="C445" s="14"/>
      <c r="E445" s="8">
        <v>320000</v>
      </c>
      <c r="F445" s="8"/>
      <c r="G445" s="8">
        <v>279500</v>
      </c>
    </row>
    <row r="446" spans="2:7" ht="15.75" x14ac:dyDescent="0.25">
      <c r="B446" s="14" t="s">
        <v>382</v>
      </c>
      <c r="C446" s="14"/>
      <c r="E446" s="8">
        <v>362000</v>
      </c>
      <c r="F446" s="8"/>
      <c r="G446" s="8">
        <v>255000</v>
      </c>
    </row>
    <row r="447" spans="2:7" ht="15.75" x14ac:dyDescent="0.25">
      <c r="B447" s="14" t="s">
        <v>383</v>
      </c>
      <c r="C447" s="14"/>
      <c r="E447" s="8">
        <v>1335000</v>
      </c>
      <c r="F447" s="8"/>
      <c r="G447" s="8">
        <v>952000</v>
      </c>
    </row>
    <row r="448" spans="2:7" ht="15.75" x14ac:dyDescent="0.25">
      <c r="B448" s="14" t="s">
        <v>384</v>
      </c>
      <c r="C448" s="14"/>
      <c r="E448" s="8">
        <v>822000</v>
      </c>
      <c r="F448" s="8"/>
      <c r="G448" s="8">
        <v>600000</v>
      </c>
    </row>
    <row r="449" spans="2:7" ht="15.75" x14ac:dyDescent="0.25">
      <c r="B449" s="14" t="s">
        <v>385</v>
      </c>
      <c r="C449" s="14"/>
      <c r="E449" s="8">
        <v>109300</v>
      </c>
      <c r="F449" s="8"/>
      <c r="G449" s="8">
        <v>6711.73</v>
      </c>
    </row>
    <row r="450" spans="2:7" ht="15.75" x14ac:dyDescent="0.25">
      <c r="B450" s="14" t="s">
        <v>386</v>
      </c>
      <c r="C450" s="14"/>
      <c r="E450" s="8">
        <v>9800</v>
      </c>
      <c r="F450" s="8"/>
      <c r="G450" s="8">
        <v>7440</v>
      </c>
    </row>
    <row r="451" spans="2:7" ht="15.75" x14ac:dyDescent="0.25">
      <c r="B451" s="14" t="s">
        <v>387</v>
      </c>
      <c r="C451" s="14"/>
      <c r="E451" s="8">
        <v>1860</v>
      </c>
      <c r="F451" s="8"/>
      <c r="G451" s="8">
        <v>656</v>
      </c>
    </row>
    <row r="452" spans="2:7" ht="15.75" x14ac:dyDescent="0.25">
      <c r="B452" s="14" t="s">
        <v>388</v>
      </c>
      <c r="C452" s="14"/>
      <c r="E452" s="8">
        <v>81000</v>
      </c>
      <c r="F452" s="8"/>
      <c r="G452" s="8">
        <v>29700</v>
      </c>
    </row>
    <row r="453" spans="2:7" ht="15.75" x14ac:dyDescent="0.25">
      <c r="B453" s="14" t="s">
        <v>389</v>
      </c>
      <c r="C453" s="14"/>
      <c r="E453" s="8">
        <v>75300</v>
      </c>
      <c r="F453" s="8"/>
      <c r="G453" s="8">
        <v>19855</v>
      </c>
    </row>
    <row r="454" spans="2:7" ht="15.75" x14ac:dyDescent="0.25">
      <c r="B454" s="14" t="s">
        <v>390</v>
      </c>
      <c r="C454" s="14"/>
      <c r="E454" s="8">
        <v>9500</v>
      </c>
      <c r="F454" s="8"/>
      <c r="G454" s="8">
        <v>2250</v>
      </c>
    </row>
    <row r="455" spans="2:7" ht="15.75" x14ac:dyDescent="0.25">
      <c r="B455" s="14" t="s">
        <v>391</v>
      </c>
      <c r="C455" s="14"/>
      <c r="E455" s="8">
        <v>2200</v>
      </c>
      <c r="F455" s="8"/>
      <c r="G455" s="8">
        <v>1900</v>
      </c>
    </row>
    <row r="456" spans="2:7" ht="15.75" x14ac:dyDescent="0.25">
      <c r="B456" s="14" t="s">
        <v>392</v>
      </c>
      <c r="C456" s="14"/>
      <c r="E456" s="8">
        <v>3600</v>
      </c>
      <c r="F456" s="8"/>
      <c r="G456" s="8">
        <v>1800</v>
      </c>
    </row>
    <row r="457" spans="2:7" ht="15.75" x14ac:dyDescent="0.25">
      <c r="B457" s="14" t="s">
        <v>393</v>
      </c>
      <c r="C457" s="14"/>
      <c r="E457" s="8">
        <v>9000</v>
      </c>
      <c r="F457" s="8"/>
      <c r="G457" s="8">
        <v>6000</v>
      </c>
    </row>
    <row r="458" spans="2:7" ht="15.75" x14ac:dyDescent="0.25">
      <c r="B458" s="14" t="s">
        <v>394</v>
      </c>
      <c r="C458" s="14"/>
      <c r="E458" s="8">
        <v>18250</v>
      </c>
      <c r="F458" s="8"/>
      <c r="G458" s="8">
        <v>15750</v>
      </c>
    </row>
    <row r="459" spans="2:7" ht="15.75" x14ac:dyDescent="0.25">
      <c r="B459" s="14" t="s">
        <v>395</v>
      </c>
      <c r="C459" s="14"/>
      <c r="E459" s="8">
        <v>11600</v>
      </c>
      <c r="F459" s="8"/>
      <c r="G459" s="8">
        <v>9900</v>
      </c>
    </row>
    <row r="460" spans="2:7" ht="15.75" x14ac:dyDescent="0.25">
      <c r="B460" s="14" t="s">
        <v>396</v>
      </c>
      <c r="C460" s="14"/>
      <c r="E460" s="8">
        <v>77325</v>
      </c>
      <c r="F460" s="8"/>
      <c r="G460" s="8">
        <v>12705</v>
      </c>
    </row>
    <row r="461" spans="2:7" ht="15.75" x14ac:dyDescent="0.25">
      <c r="B461" s="14" t="s">
        <v>397</v>
      </c>
      <c r="C461" s="14"/>
      <c r="E461" s="8">
        <v>6000</v>
      </c>
      <c r="F461" s="8"/>
      <c r="G461" s="8">
        <v>3068</v>
      </c>
    </row>
    <row r="462" spans="2:7" ht="15.75" x14ac:dyDescent="0.25">
      <c r="B462" s="14" t="s">
        <v>398</v>
      </c>
      <c r="C462" s="14"/>
      <c r="E462" s="8">
        <v>83150</v>
      </c>
      <c r="F462" s="8"/>
      <c r="G462" s="8">
        <v>31329</v>
      </c>
    </row>
    <row r="463" spans="2:7" ht="15.75" x14ac:dyDescent="0.25">
      <c r="B463" s="14" t="s">
        <v>399</v>
      </c>
      <c r="C463" s="14"/>
      <c r="E463" s="8">
        <v>2880</v>
      </c>
      <c r="F463" s="8"/>
      <c r="G463" s="8">
        <v>1440</v>
      </c>
    </row>
    <row r="464" spans="2:7" ht="15.75" x14ac:dyDescent="0.25">
      <c r="B464" s="14" t="s">
        <v>400</v>
      </c>
      <c r="C464" s="14"/>
      <c r="E464" s="8">
        <v>6140</v>
      </c>
      <c r="F464" s="8"/>
      <c r="G464" s="8">
        <v>2560</v>
      </c>
    </row>
    <row r="465" spans="2:7" ht="15.75" x14ac:dyDescent="0.25">
      <c r="B465" s="14" t="s">
        <v>401</v>
      </c>
      <c r="C465" s="14"/>
      <c r="E465" s="8">
        <v>56700</v>
      </c>
      <c r="F465" s="8"/>
      <c r="G465" s="8">
        <v>2560</v>
      </c>
    </row>
    <row r="466" spans="2:7" ht="15.75" x14ac:dyDescent="0.25">
      <c r="B466" s="14" t="s">
        <v>540</v>
      </c>
      <c r="C466" s="14"/>
      <c r="E466" s="8">
        <v>640</v>
      </c>
      <c r="F466" s="8"/>
      <c r="G466" s="8">
        <v>320</v>
      </c>
    </row>
    <row r="467" spans="2:7" ht="15.75" x14ac:dyDescent="0.25">
      <c r="B467" s="14" t="s">
        <v>402</v>
      </c>
      <c r="C467" s="14"/>
      <c r="E467" s="8">
        <v>11150</v>
      </c>
      <c r="F467" s="8"/>
      <c r="G467" s="8">
        <v>8960</v>
      </c>
    </row>
    <row r="468" spans="2:7" ht="15.75" x14ac:dyDescent="0.25">
      <c r="B468" s="14" t="s">
        <v>403</v>
      </c>
      <c r="C468" s="14"/>
      <c r="E468" s="8">
        <v>4800</v>
      </c>
      <c r="F468" s="8"/>
      <c r="G468" s="8">
        <v>3500</v>
      </c>
    </row>
    <row r="469" spans="2:7" ht="15.75" x14ac:dyDescent="0.25">
      <c r="B469" s="14" t="s">
        <v>404</v>
      </c>
      <c r="C469" s="14"/>
      <c r="E469" s="8">
        <v>9000</v>
      </c>
      <c r="F469" s="8"/>
      <c r="G469" s="8">
        <v>6500</v>
      </c>
    </row>
    <row r="470" spans="2:7" ht="15.75" x14ac:dyDescent="0.25">
      <c r="B470" s="14" t="s">
        <v>405</v>
      </c>
      <c r="C470" s="14"/>
      <c r="E470" s="8">
        <v>6500</v>
      </c>
      <c r="F470" s="8"/>
      <c r="G470" s="8">
        <v>6500</v>
      </c>
    </row>
    <row r="471" spans="2:7" ht="15.75" x14ac:dyDescent="0.25">
      <c r="B471" s="14" t="s">
        <v>406</v>
      </c>
      <c r="C471" s="14"/>
      <c r="E471" s="8">
        <v>120</v>
      </c>
      <c r="F471" s="8"/>
      <c r="G471" s="8">
        <v>120</v>
      </c>
    </row>
    <row r="472" spans="2:7" ht="15.75" x14ac:dyDescent="0.25">
      <c r="B472" s="14" t="s">
        <v>407</v>
      </c>
      <c r="C472" s="14"/>
      <c r="E472" s="8">
        <v>3600</v>
      </c>
      <c r="F472" s="8"/>
      <c r="G472" s="8">
        <v>3000</v>
      </c>
    </row>
    <row r="473" spans="2:7" ht="15.75" x14ac:dyDescent="0.25">
      <c r="B473" s="14" t="s">
        <v>408</v>
      </c>
      <c r="C473" s="14"/>
      <c r="E473" s="8">
        <v>58206</v>
      </c>
      <c r="F473" s="8"/>
      <c r="G473" s="8">
        <v>3600</v>
      </c>
    </row>
    <row r="474" spans="2:7" ht="15.75" x14ac:dyDescent="0.25">
      <c r="B474" s="14" t="s">
        <v>409</v>
      </c>
      <c r="C474" s="14"/>
      <c r="E474" s="8">
        <v>50</v>
      </c>
      <c r="F474" s="8"/>
      <c r="G474" s="8">
        <v>50</v>
      </c>
    </row>
    <row r="475" spans="2:7" ht="15.75" x14ac:dyDescent="0.25">
      <c r="B475" s="14" t="s">
        <v>410</v>
      </c>
      <c r="C475" s="14"/>
      <c r="E475" s="8">
        <v>50</v>
      </c>
      <c r="F475" s="8"/>
      <c r="G475" s="8">
        <v>50</v>
      </c>
    </row>
    <row r="476" spans="2:7" ht="15.75" x14ac:dyDescent="0.25">
      <c r="B476" s="14" t="s">
        <v>411</v>
      </c>
      <c r="C476" s="14"/>
      <c r="E476" s="8">
        <v>7200</v>
      </c>
      <c r="F476" s="8"/>
      <c r="G476" s="8">
        <v>6800</v>
      </c>
    </row>
    <row r="477" spans="2:7" ht="15.75" x14ac:dyDescent="0.25">
      <c r="B477" s="14" t="s">
        <v>412</v>
      </c>
      <c r="C477" s="14"/>
      <c r="E477" s="8">
        <v>11000</v>
      </c>
      <c r="F477" s="8"/>
      <c r="G477" s="8">
        <v>8000</v>
      </c>
    </row>
    <row r="478" spans="2:7" ht="15.75" x14ac:dyDescent="0.25">
      <c r="B478" s="14" t="s">
        <v>413</v>
      </c>
      <c r="C478" s="14"/>
      <c r="E478" s="8">
        <v>2170</v>
      </c>
      <c r="F478" s="8"/>
      <c r="G478" s="8">
        <v>1620</v>
      </c>
    </row>
    <row r="479" spans="2:7" ht="15.75" x14ac:dyDescent="0.25">
      <c r="B479" s="14" t="s">
        <v>414</v>
      </c>
      <c r="C479" s="14"/>
      <c r="E479" s="8">
        <v>28000</v>
      </c>
      <c r="F479" s="8"/>
      <c r="G479" s="8">
        <v>25000</v>
      </c>
    </row>
    <row r="480" spans="2:7" ht="15.75" x14ac:dyDescent="0.25">
      <c r="B480" s="14" t="s">
        <v>415</v>
      </c>
      <c r="C480" s="14"/>
      <c r="E480" s="8">
        <v>172000</v>
      </c>
      <c r="F480" s="8"/>
      <c r="G480" s="8">
        <v>165000</v>
      </c>
    </row>
    <row r="481" spans="1:7" ht="15.75" x14ac:dyDescent="0.25">
      <c r="B481" s="14" t="s">
        <v>416</v>
      </c>
      <c r="C481" s="14"/>
      <c r="E481" s="8">
        <v>29750</v>
      </c>
      <c r="F481" s="8"/>
      <c r="G481" s="8">
        <v>27000</v>
      </c>
    </row>
    <row r="482" spans="1:7" ht="15.75" x14ac:dyDescent="0.25">
      <c r="B482" s="14" t="s">
        <v>417</v>
      </c>
      <c r="C482" s="14"/>
      <c r="E482" s="8">
        <v>2000</v>
      </c>
      <c r="F482" s="8"/>
      <c r="G482" s="8">
        <v>2000</v>
      </c>
    </row>
    <row r="483" spans="1:7" ht="15.75" x14ac:dyDescent="0.25">
      <c r="B483" s="14" t="s">
        <v>418</v>
      </c>
      <c r="C483" s="14"/>
      <c r="E483" s="8">
        <v>3800</v>
      </c>
      <c r="F483" s="8"/>
      <c r="G483" s="8">
        <v>3000</v>
      </c>
    </row>
    <row r="484" spans="1:7" ht="15.75" x14ac:dyDescent="0.25">
      <c r="B484" s="14" t="s">
        <v>419</v>
      </c>
      <c r="C484" s="14"/>
      <c r="E484" s="8">
        <v>185000</v>
      </c>
      <c r="F484" s="8"/>
      <c r="G484" s="8">
        <v>187000</v>
      </c>
    </row>
    <row r="485" spans="1:7" ht="15.75" x14ac:dyDescent="0.25">
      <c r="B485" s="14" t="s">
        <v>420</v>
      </c>
      <c r="C485" s="14"/>
      <c r="E485" s="8">
        <v>3000</v>
      </c>
      <c r="F485" s="8"/>
      <c r="G485" s="8">
        <v>1500</v>
      </c>
    </row>
    <row r="486" spans="1:7" ht="15.75" x14ac:dyDescent="0.25">
      <c r="B486" s="14" t="s">
        <v>421</v>
      </c>
      <c r="C486" s="14"/>
      <c r="E486" s="8">
        <v>11000</v>
      </c>
      <c r="F486" s="8"/>
      <c r="G486" s="8">
        <v>13000</v>
      </c>
    </row>
    <row r="487" spans="1:7" ht="15.75" x14ac:dyDescent="0.25">
      <c r="B487" s="14" t="s">
        <v>422</v>
      </c>
      <c r="C487" s="14"/>
      <c r="E487" s="8">
        <v>850</v>
      </c>
      <c r="F487" s="8"/>
      <c r="G487" s="8">
        <v>106</v>
      </c>
    </row>
    <row r="488" spans="1:7" ht="16.5" thickBot="1" x14ac:dyDescent="0.3">
      <c r="D488" s="3" t="s">
        <v>139</v>
      </c>
      <c r="E488" s="10">
        <f>SUM(E205:E487)</f>
        <v>9814650.2300000004</v>
      </c>
      <c r="F488" s="10"/>
      <c r="G488" s="10">
        <f>SUM(G205:G487)</f>
        <v>7753739</v>
      </c>
    </row>
    <row r="489" spans="1:7" ht="15.75" thickTop="1" x14ac:dyDescent="0.25">
      <c r="E489" s="1"/>
      <c r="G489" s="12"/>
    </row>
    <row r="490" spans="1:7" x14ac:dyDescent="0.25">
      <c r="E490" s="1"/>
    </row>
    <row r="491" spans="1:7" ht="15.75" x14ac:dyDescent="0.25">
      <c r="A491" s="17" t="s">
        <v>423</v>
      </c>
      <c r="B491" s="17"/>
      <c r="C491" s="17"/>
      <c r="D491" s="17"/>
      <c r="E491" s="18"/>
      <c r="F491" s="17"/>
      <c r="G491" s="17"/>
    </row>
    <row r="492" spans="1:7" ht="15.75" x14ac:dyDescent="0.25">
      <c r="A492" s="4"/>
      <c r="B492" s="4"/>
      <c r="C492" s="4"/>
      <c r="D492" s="4"/>
      <c r="E492" s="8"/>
      <c r="F492" s="4"/>
      <c r="G492" s="4"/>
    </row>
    <row r="493" spans="1:7" ht="15.75" x14ac:dyDescent="0.25">
      <c r="A493" s="19" t="s">
        <v>424</v>
      </c>
      <c r="B493" s="4"/>
      <c r="C493" s="4"/>
      <c r="D493" s="4"/>
      <c r="E493" s="4"/>
      <c r="F493" s="4"/>
      <c r="G493" s="4"/>
    </row>
    <row r="494" spans="1:7" ht="15.75" x14ac:dyDescent="0.25">
      <c r="A494" s="19" t="s">
        <v>425</v>
      </c>
      <c r="B494" s="4"/>
      <c r="C494" s="4"/>
      <c r="D494" s="4"/>
      <c r="E494" s="4"/>
      <c r="F494" s="4"/>
      <c r="G494" s="4"/>
    </row>
    <row r="495" spans="1:7" ht="15.75" x14ac:dyDescent="0.25">
      <c r="A495" s="19"/>
      <c r="B495" s="4"/>
      <c r="C495" s="4"/>
      <c r="D495" s="4"/>
      <c r="E495" s="4"/>
      <c r="F495" s="4"/>
      <c r="G495" s="4"/>
    </row>
    <row r="496" spans="1:7" ht="47.25" x14ac:dyDescent="0.25">
      <c r="A496" s="19"/>
      <c r="B496" s="20" t="s">
        <v>426</v>
      </c>
      <c r="C496" s="20" t="s">
        <v>427</v>
      </c>
      <c r="D496" s="20" t="s">
        <v>428</v>
      </c>
      <c r="E496" s="20" t="s">
        <v>429</v>
      </c>
      <c r="F496" s="20"/>
      <c r="G496" s="20" t="s">
        <v>139</v>
      </c>
    </row>
    <row r="497" spans="1:7" ht="15.75" x14ac:dyDescent="0.25">
      <c r="A497" s="19"/>
      <c r="B497" s="21"/>
      <c r="C497" s="22"/>
      <c r="D497" s="22"/>
      <c r="E497" s="23"/>
      <c r="F497" s="23"/>
      <c r="G497" s="22"/>
    </row>
    <row r="498" spans="1:7" ht="15.75" x14ac:dyDescent="0.25">
      <c r="A498" s="19"/>
      <c r="B498" s="24" t="s">
        <v>430</v>
      </c>
      <c r="C498" s="22"/>
      <c r="D498" s="22"/>
      <c r="E498" s="23"/>
      <c r="F498" s="23"/>
      <c r="G498" s="22"/>
    </row>
    <row r="499" spans="1:7" ht="15.75" x14ac:dyDescent="0.25">
      <c r="A499" s="19"/>
      <c r="B499" s="21"/>
      <c r="C499" s="22"/>
      <c r="D499" s="22"/>
      <c r="E499" s="23"/>
      <c r="F499" s="23"/>
      <c r="G499" s="22"/>
    </row>
    <row r="500" spans="1:7" ht="31.5" x14ac:dyDescent="0.25">
      <c r="A500" s="19"/>
      <c r="B500" s="25" t="s">
        <v>431</v>
      </c>
      <c r="C500" s="26">
        <v>95549239</v>
      </c>
      <c r="D500" s="26">
        <v>65047138</v>
      </c>
      <c r="E500" s="26">
        <v>13734890</v>
      </c>
      <c r="F500" s="26"/>
      <c r="G500" s="26">
        <f>+C500+D500+E500</f>
        <v>174331267</v>
      </c>
    </row>
    <row r="501" spans="1:7" ht="31.5" x14ac:dyDescent="0.25">
      <c r="A501" s="19"/>
      <c r="B501" s="25" t="s">
        <v>432</v>
      </c>
      <c r="C501" s="26">
        <v>3618549</v>
      </c>
      <c r="D501" s="26">
        <v>0</v>
      </c>
      <c r="E501" s="26">
        <v>0</v>
      </c>
      <c r="F501" s="26"/>
      <c r="G501" s="26">
        <f>+C501+D501+E501</f>
        <v>3618549</v>
      </c>
    </row>
    <row r="502" spans="1:7" ht="15.75" x14ac:dyDescent="0.25">
      <c r="A502" s="19"/>
      <c r="B502" s="25" t="s">
        <v>433</v>
      </c>
      <c r="C502" s="26">
        <v>-6802169</v>
      </c>
      <c r="D502" s="26">
        <v>0</v>
      </c>
      <c r="E502" s="26">
        <v>0</v>
      </c>
      <c r="F502" s="26"/>
      <c r="G502" s="26">
        <f>+C502+D502+E502</f>
        <v>-6802169</v>
      </c>
    </row>
    <row r="503" spans="1:7" ht="47.25" x14ac:dyDescent="0.25">
      <c r="A503" s="19"/>
      <c r="B503" s="25" t="s">
        <v>434</v>
      </c>
      <c r="C503" s="27">
        <f>SUM(C500:C502)</f>
        <v>92365619</v>
      </c>
      <c r="D503" s="27">
        <f>SUM(D500:D502)</f>
        <v>65047138</v>
      </c>
      <c r="E503" s="27">
        <f>SUM(E500:E502)</f>
        <v>13734890</v>
      </c>
      <c r="F503" s="27"/>
      <c r="G503" s="27">
        <f>+C503+D503+E503</f>
        <v>171147647</v>
      </c>
    </row>
    <row r="504" spans="1:7" ht="15.75" x14ac:dyDescent="0.25">
      <c r="A504" s="19"/>
      <c r="B504" s="28"/>
      <c r="C504" s="22"/>
      <c r="D504" s="22"/>
      <c r="E504" s="23"/>
      <c r="F504" s="23"/>
      <c r="G504" s="22"/>
    </row>
    <row r="505" spans="1:7" ht="63" x14ac:dyDescent="0.25">
      <c r="A505" s="19"/>
      <c r="B505" s="29" t="s">
        <v>435</v>
      </c>
      <c r="C505" s="22"/>
      <c r="D505" s="22"/>
      <c r="E505" s="23"/>
      <c r="F505" s="23"/>
      <c r="G505" s="22"/>
    </row>
    <row r="506" spans="1:7" ht="15.75" x14ac:dyDescent="0.25">
      <c r="A506" s="19"/>
      <c r="B506" s="28"/>
      <c r="C506" s="22"/>
      <c r="D506" s="22"/>
      <c r="E506" s="23"/>
      <c r="F506" s="23"/>
      <c r="G506" s="22"/>
    </row>
    <row r="507" spans="1:7" ht="31.5" x14ac:dyDescent="0.25">
      <c r="A507" s="19"/>
      <c r="B507" s="25" t="s">
        <v>431</v>
      </c>
      <c r="C507" s="26">
        <v>6858170</v>
      </c>
      <c r="D507" s="26">
        <v>0</v>
      </c>
      <c r="E507" s="26">
        <v>0</v>
      </c>
      <c r="F507" s="26"/>
      <c r="G507" s="26">
        <f>+C507+D507+E507</f>
        <v>6858170</v>
      </c>
    </row>
    <row r="508" spans="1:7" ht="47.25" x14ac:dyDescent="0.25">
      <c r="A508" s="19"/>
      <c r="B508" s="25" t="s">
        <v>436</v>
      </c>
      <c r="C508" s="26">
        <v>10936044</v>
      </c>
      <c r="D508" s="26">
        <v>0</v>
      </c>
      <c r="E508" s="26">
        <v>0</v>
      </c>
      <c r="F508" s="26"/>
      <c r="G508" s="26">
        <f>+C508+D508+E508</f>
        <v>10936044</v>
      </c>
    </row>
    <row r="509" spans="1:7" ht="15.75" x14ac:dyDescent="0.25">
      <c r="A509" s="19"/>
      <c r="B509" s="25" t="s">
        <v>433</v>
      </c>
      <c r="C509" s="26">
        <v>0</v>
      </c>
      <c r="D509" s="26">
        <v>0</v>
      </c>
      <c r="E509" s="26">
        <v>0</v>
      </c>
      <c r="F509" s="26"/>
      <c r="G509" s="26">
        <f>+C509+D509+E509</f>
        <v>0</v>
      </c>
    </row>
    <row r="510" spans="1:7" ht="31.5" x14ac:dyDescent="0.25">
      <c r="A510" s="19"/>
      <c r="B510" s="25" t="s">
        <v>437</v>
      </c>
      <c r="C510" s="26">
        <f>SUM(C507:C509)</f>
        <v>17794214</v>
      </c>
      <c r="D510" s="26">
        <f>SUM(D507:D509)</f>
        <v>0</v>
      </c>
      <c r="E510" s="26">
        <v>0</v>
      </c>
      <c r="F510" s="26"/>
      <c r="G510" s="26">
        <f>+C510+D510+E510</f>
        <v>17794214</v>
      </c>
    </row>
    <row r="511" spans="1:7" ht="63" x14ac:dyDescent="0.25">
      <c r="A511" s="19"/>
      <c r="B511" s="30" t="s">
        <v>438</v>
      </c>
      <c r="C511" s="27">
        <f>+C503-C510</f>
        <v>74571405</v>
      </c>
      <c r="D511" s="27">
        <f>+D503-D510</f>
        <v>65047138</v>
      </c>
      <c r="E511" s="27">
        <f>+E503-E510</f>
        <v>13734890</v>
      </c>
      <c r="F511" s="27"/>
      <c r="G511" s="27">
        <f>+G503-G510</f>
        <v>153353433</v>
      </c>
    </row>
    <row r="512" spans="1:7" ht="15.75" x14ac:dyDescent="0.25">
      <c r="A512" s="19"/>
      <c r="B512" s="31"/>
      <c r="C512" s="32"/>
      <c r="D512" s="32"/>
      <c r="E512" s="32"/>
      <c r="F512" s="32"/>
      <c r="G512" s="32"/>
    </row>
    <row r="513" spans="1:7" ht="47.25" x14ac:dyDescent="0.25">
      <c r="A513" s="19"/>
      <c r="B513" s="20">
        <v>2017</v>
      </c>
      <c r="C513" s="20" t="s">
        <v>427</v>
      </c>
      <c r="D513" s="20" t="s">
        <v>428</v>
      </c>
      <c r="E513" s="20" t="s">
        <v>429</v>
      </c>
      <c r="F513" s="20"/>
      <c r="G513" s="20" t="s">
        <v>139</v>
      </c>
    </row>
    <row r="514" spans="1:7" ht="15.75" x14ac:dyDescent="0.25">
      <c r="A514" s="19"/>
      <c r="B514" s="21"/>
      <c r="C514" s="22"/>
      <c r="D514" s="22"/>
      <c r="E514" s="23"/>
      <c r="F514" s="23"/>
      <c r="G514" s="22"/>
    </row>
    <row r="515" spans="1:7" ht="15.75" x14ac:dyDescent="0.25">
      <c r="A515" s="19"/>
      <c r="B515" s="24" t="s">
        <v>430</v>
      </c>
      <c r="C515" s="22"/>
      <c r="D515" s="22"/>
      <c r="E515" s="23"/>
      <c r="F515" s="23"/>
      <c r="G515" s="22"/>
    </row>
    <row r="516" spans="1:7" ht="15.75" x14ac:dyDescent="0.25">
      <c r="A516" s="19"/>
      <c r="B516" s="21"/>
      <c r="C516" s="22"/>
      <c r="D516" s="22"/>
      <c r="E516" s="23"/>
      <c r="F516" s="23"/>
      <c r="G516" s="22"/>
    </row>
    <row r="517" spans="1:7" ht="31.5" x14ac:dyDescent="0.25">
      <c r="A517" s="19"/>
      <c r="B517" s="25" t="s">
        <v>431</v>
      </c>
      <c r="C517" s="26">
        <v>95549239</v>
      </c>
      <c r="D517" s="26">
        <v>65047137</v>
      </c>
      <c r="E517" s="26">
        <v>13734890</v>
      </c>
      <c r="F517" s="26"/>
      <c r="G517" s="26">
        <f>+C517+D517+E517</f>
        <v>174331266</v>
      </c>
    </row>
    <row r="518" spans="1:7" ht="31.5" x14ac:dyDescent="0.25">
      <c r="A518" s="19"/>
      <c r="B518" s="25" t="s">
        <v>432</v>
      </c>
      <c r="C518" s="26">
        <v>0</v>
      </c>
      <c r="D518" s="26">
        <v>0</v>
      </c>
      <c r="E518" s="26">
        <v>0</v>
      </c>
      <c r="F518" s="26"/>
      <c r="G518" s="26">
        <f>+C518+D518+E518</f>
        <v>0</v>
      </c>
    </row>
    <row r="519" spans="1:7" ht="15.75" x14ac:dyDescent="0.25">
      <c r="A519" s="19"/>
      <c r="B519" s="25" t="s">
        <v>433</v>
      </c>
      <c r="C519" s="26">
        <v>0</v>
      </c>
      <c r="D519" s="26">
        <v>0</v>
      </c>
      <c r="E519" s="26">
        <v>0</v>
      </c>
      <c r="F519" s="26"/>
      <c r="G519" s="26">
        <f>+C519+D519+E519</f>
        <v>0</v>
      </c>
    </row>
    <row r="520" spans="1:7" ht="47.25" x14ac:dyDescent="0.25">
      <c r="A520" s="19"/>
      <c r="B520" s="25" t="s">
        <v>434</v>
      </c>
      <c r="C520" s="27">
        <f>SUM(C517:C519)</f>
        <v>95549239</v>
      </c>
      <c r="D520" s="27">
        <f>SUM(D517:D519)</f>
        <v>65047137</v>
      </c>
      <c r="E520" s="27">
        <f>SUM(E517:E519)</f>
        <v>13734890</v>
      </c>
      <c r="F520" s="27"/>
      <c r="G520" s="27">
        <f>+C520+D520+E520</f>
        <v>174331266</v>
      </c>
    </row>
    <row r="521" spans="1:7" ht="15.75" x14ac:dyDescent="0.25">
      <c r="A521" s="19"/>
      <c r="B521" s="28"/>
      <c r="C521" s="22"/>
      <c r="D521" s="22"/>
      <c r="E521" s="23"/>
      <c r="F521" s="23"/>
      <c r="G521" s="22"/>
    </row>
    <row r="522" spans="1:7" ht="63" x14ac:dyDescent="0.25">
      <c r="A522" s="19"/>
      <c r="B522" s="29" t="s">
        <v>435</v>
      </c>
      <c r="C522" s="22"/>
      <c r="D522" s="22"/>
      <c r="E522" s="23"/>
      <c r="F522" s="23"/>
      <c r="G522" s="22"/>
    </row>
    <row r="523" spans="1:7" ht="15.75" x14ac:dyDescent="0.25">
      <c r="A523" s="19"/>
      <c r="B523" s="28"/>
      <c r="C523" s="22"/>
      <c r="D523" s="22"/>
      <c r="E523" s="23"/>
      <c r="F523" s="23"/>
      <c r="G523" s="22"/>
    </row>
    <row r="524" spans="1:7" ht="31.5" x14ac:dyDescent="0.25">
      <c r="A524" s="19"/>
      <c r="B524" s="25" t="s">
        <v>431</v>
      </c>
      <c r="C524" s="26">
        <v>0</v>
      </c>
      <c r="D524" s="26">
        <v>0</v>
      </c>
      <c r="E524" s="26">
        <v>0</v>
      </c>
      <c r="F524" s="26"/>
      <c r="G524" s="26">
        <f>+C524+D524+E524</f>
        <v>0</v>
      </c>
    </row>
    <row r="525" spans="1:7" ht="47.25" x14ac:dyDescent="0.25">
      <c r="A525" s="19"/>
      <c r="B525" s="25" t="s">
        <v>436</v>
      </c>
      <c r="C525" s="26">
        <v>6858170</v>
      </c>
      <c r="D525" s="26">
        <v>0</v>
      </c>
      <c r="E525" s="26">
        <v>0</v>
      </c>
      <c r="F525" s="26"/>
      <c r="G525" s="26">
        <f>+C525+D525+E525</f>
        <v>6858170</v>
      </c>
    </row>
    <row r="526" spans="1:7" ht="15.75" x14ac:dyDescent="0.25">
      <c r="A526" s="19"/>
      <c r="B526" s="25" t="s">
        <v>433</v>
      </c>
      <c r="C526" s="26">
        <v>0</v>
      </c>
      <c r="D526" s="26">
        <v>0</v>
      </c>
      <c r="E526" s="26">
        <v>0</v>
      </c>
      <c r="F526" s="26"/>
      <c r="G526" s="26">
        <f>+C526+D526+E526</f>
        <v>0</v>
      </c>
    </row>
    <row r="527" spans="1:7" ht="31.5" x14ac:dyDescent="0.25">
      <c r="A527" s="19"/>
      <c r="B527" s="25" t="s">
        <v>437</v>
      </c>
      <c r="C527" s="26">
        <f>SUM(C524:C526)</f>
        <v>6858170</v>
      </c>
      <c r="D527" s="26">
        <f>SUM(D524:D526)</f>
        <v>0</v>
      </c>
      <c r="E527" s="26">
        <v>0</v>
      </c>
      <c r="F527" s="26"/>
      <c r="G527" s="26">
        <f>+C527+D527+E527</f>
        <v>6858170</v>
      </c>
    </row>
    <row r="528" spans="1:7" ht="63" x14ac:dyDescent="0.25">
      <c r="A528" s="19"/>
      <c r="B528" s="30" t="s">
        <v>438</v>
      </c>
      <c r="C528" s="27">
        <f>+C520-C527</f>
        <v>88691069</v>
      </c>
      <c r="D528" s="27">
        <f>+D520-D527</f>
        <v>65047137</v>
      </c>
      <c r="E528" s="27">
        <f>+E520-E527</f>
        <v>13734890</v>
      </c>
      <c r="F528" s="27"/>
      <c r="G528" s="27">
        <f>+G520-G527</f>
        <v>167473096</v>
      </c>
    </row>
    <row r="529" spans="1:7" ht="15.75" x14ac:dyDescent="0.25">
      <c r="A529" s="19"/>
      <c r="B529" s="4"/>
      <c r="C529" s="4"/>
      <c r="D529" s="4"/>
      <c r="E529" s="4"/>
      <c r="F529" s="4"/>
      <c r="G529" s="4"/>
    </row>
    <row r="530" spans="1:7" ht="15.75" x14ac:dyDescent="0.25">
      <c r="A530" s="4"/>
      <c r="B530" s="4"/>
      <c r="C530" s="4"/>
      <c r="D530" s="4"/>
      <c r="E530" s="4"/>
      <c r="F530" s="4"/>
      <c r="G530" s="33"/>
    </row>
    <row r="531" spans="1:7" ht="15.75" x14ac:dyDescent="0.25">
      <c r="A531" s="3" t="s">
        <v>439</v>
      </c>
      <c r="B531" s="4"/>
      <c r="C531" s="4"/>
      <c r="D531" s="4"/>
      <c r="E531" s="4" t="s">
        <v>107</v>
      </c>
      <c r="F531" s="4"/>
      <c r="G531" s="4"/>
    </row>
    <row r="532" spans="1:7" ht="15.75" x14ac:dyDescent="0.25">
      <c r="A532" s="4"/>
      <c r="B532" s="4"/>
      <c r="C532" s="4"/>
      <c r="D532" s="4"/>
      <c r="E532" s="4"/>
      <c r="F532" s="4"/>
      <c r="G532" s="4"/>
    </row>
    <row r="533" spans="1:7" ht="15.75" x14ac:dyDescent="0.25">
      <c r="A533" s="4" t="s">
        <v>440</v>
      </c>
      <c r="B533" s="4"/>
      <c r="C533" s="4"/>
      <c r="D533" s="4"/>
      <c r="E533" s="4"/>
      <c r="F533" s="4"/>
      <c r="G533" s="4"/>
    </row>
    <row r="534" spans="1:7" ht="15.75" x14ac:dyDescent="0.25">
      <c r="A534" s="4"/>
      <c r="B534" s="4"/>
      <c r="C534" s="4"/>
      <c r="D534" s="4"/>
      <c r="E534" s="4"/>
      <c r="F534" s="4"/>
      <c r="G534" s="4"/>
    </row>
    <row r="535" spans="1:7" ht="15.75" x14ac:dyDescent="0.25">
      <c r="A535" s="4"/>
      <c r="B535" s="4"/>
      <c r="C535" s="4"/>
      <c r="D535" s="4"/>
      <c r="E535" s="4"/>
      <c r="F535" s="4"/>
      <c r="G535" s="4"/>
    </row>
    <row r="536" spans="1:7" ht="15.75" x14ac:dyDescent="0.25">
      <c r="A536" s="4"/>
      <c r="B536" s="4" t="s">
        <v>128</v>
      </c>
      <c r="C536" s="4"/>
      <c r="D536" s="4"/>
      <c r="E536" s="6">
        <v>2018</v>
      </c>
      <c r="F536" s="4"/>
      <c r="G536" s="6">
        <v>2017</v>
      </c>
    </row>
    <row r="537" spans="1:7" ht="15.75" x14ac:dyDescent="0.25">
      <c r="A537" s="4"/>
      <c r="B537" s="4" t="s">
        <v>441</v>
      </c>
      <c r="C537" s="4"/>
      <c r="D537" s="4"/>
      <c r="E537" s="8">
        <v>2904384</v>
      </c>
      <c r="F537" s="4"/>
      <c r="G537" s="8">
        <v>2904384</v>
      </c>
    </row>
    <row r="538" spans="1:7" ht="15.75" x14ac:dyDescent="0.25">
      <c r="A538" s="4"/>
      <c r="B538" s="4" t="s">
        <v>442</v>
      </c>
      <c r="C538" s="4"/>
      <c r="D538" s="4"/>
      <c r="E538" s="8">
        <v>-600000</v>
      </c>
      <c r="F538" s="4"/>
      <c r="G538" s="8">
        <v>0</v>
      </c>
    </row>
    <row r="539" spans="1:7" ht="15.75" x14ac:dyDescent="0.25">
      <c r="A539" s="4"/>
      <c r="B539" s="4" t="s">
        <v>433</v>
      </c>
      <c r="C539" s="4"/>
      <c r="D539" s="4"/>
      <c r="E539" s="8">
        <v>0</v>
      </c>
      <c r="F539" s="4"/>
      <c r="G539" s="8">
        <v>0</v>
      </c>
    </row>
    <row r="540" spans="1:7" ht="16.5" thickBot="1" x14ac:dyDescent="0.3">
      <c r="A540" s="4"/>
      <c r="B540" s="4"/>
      <c r="C540" s="4"/>
      <c r="D540" s="3" t="s">
        <v>139</v>
      </c>
      <c r="E540" s="10">
        <f>SUM(E537:E538)</f>
        <v>2304384</v>
      </c>
      <c r="F540" s="4"/>
      <c r="G540" s="10">
        <f>+G537</f>
        <v>2904384</v>
      </c>
    </row>
    <row r="541" spans="1:7" ht="16.5" thickTop="1" x14ac:dyDescent="0.25">
      <c r="A541" s="3" t="s">
        <v>443</v>
      </c>
      <c r="B541" s="4"/>
      <c r="C541" s="4"/>
      <c r="D541" s="4"/>
      <c r="E541" s="4"/>
      <c r="F541" s="4"/>
      <c r="G541" s="4"/>
    </row>
    <row r="542" spans="1:7" ht="15.75" x14ac:dyDescent="0.25">
      <c r="A542" s="3" t="s">
        <v>444</v>
      </c>
      <c r="B542" s="4"/>
      <c r="C542" s="4"/>
      <c r="D542" s="4"/>
      <c r="E542" s="4"/>
      <c r="F542" s="4"/>
      <c r="G542" s="4"/>
    </row>
    <row r="543" spans="1:7" ht="15.75" x14ac:dyDescent="0.25">
      <c r="A543" s="3"/>
      <c r="B543" s="4"/>
      <c r="C543" s="4"/>
      <c r="D543" s="4"/>
      <c r="E543" s="4"/>
      <c r="F543" s="4"/>
      <c r="G543" s="4"/>
    </row>
    <row r="544" spans="1:7" ht="15.75" x14ac:dyDescent="0.25">
      <c r="A544" s="4" t="s">
        <v>445</v>
      </c>
      <c r="B544" s="4"/>
      <c r="C544" s="4"/>
      <c r="D544" s="4"/>
      <c r="E544" s="4"/>
      <c r="F544" s="4"/>
      <c r="G544" s="4"/>
    </row>
    <row r="545" spans="1:7" ht="15.75" x14ac:dyDescent="0.25">
      <c r="A545" s="3"/>
      <c r="B545" s="4"/>
      <c r="C545" s="4"/>
      <c r="D545" s="4"/>
      <c r="E545" s="4"/>
      <c r="F545" s="4"/>
      <c r="G545" s="4"/>
    </row>
    <row r="546" spans="1:7" ht="15.75" x14ac:dyDescent="0.25">
      <c r="A546" s="3"/>
      <c r="B546" s="4" t="s">
        <v>128</v>
      </c>
      <c r="C546" s="4"/>
      <c r="D546" s="4"/>
      <c r="E546" s="6">
        <v>2018</v>
      </c>
      <c r="F546" s="4"/>
      <c r="G546" s="6">
        <v>2017</v>
      </c>
    </row>
    <row r="547" spans="1:7" ht="15.75" x14ac:dyDescent="0.25">
      <c r="A547" s="3"/>
      <c r="B547" s="4" t="s">
        <v>129</v>
      </c>
      <c r="C547" s="4"/>
      <c r="D547" s="4" t="s">
        <v>132</v>
      </c>
      <c r="E547" s="34">
        <v>-475737</v>
      </c>
      <c r="F547" s="4"/>
      <c r="G547" s="34">
        <v>-3089860</v>
      </c>
    </row>
    <row r="548" spans="1:7" ht="15.75" x14ac:dyDescent="0.25">
      <c r="A548" s="3"/>
      <c r="B548" s="4" t="s">
        <v>129</v>
      </c>
      <c r="C548" s="4"/>
      <c r="D548" s="4" t="s">
        <v>133</v>
      </c>
      <c r="E548" s="34">
        <v>0</v>
      </c>
      <c r="F548" s="4"/>
      <c r="G548" s="34">
        <v>-2518082</v>
      </c>
    </row>
    <row r="549" spans="1:7" ht="15.75" x14ac:dyDescent="0.25">
      <c r="A549" s="3"/>
      <c r="B549" s="4" t="s">
        <v>129</v>
      </c>
      <c r="C549" s="4"/>
      <c r="D549" s="4" t="s">
        <v>134</v>
      </c>
      <c r="E549" s="34">
        <v>0</v>
      </c>
      <c r="F549" s="4"/>
      <c r="G549" s="34">
        <v>-12475362</v>
      </c>
    </row>
    <row r="550" spans="1:7" ht="15.75" x14ac:dyDescent="0.25">
      <c r="A550" s="3"/>
      <c r="B550" s="4" t="s">
        <v>129</v>
      </c>
      <c r="C550" s="4"/>
      <c r="D550" s="4" t="s">
        <v>136</v>
      </c>
      <c r="E550" s="35">
        <v>0</v>
      </c>
      <c r="F550" s="4"/>
      <c r="G550" s="35">
        <v>-1922362</v>
      </c>
    </row>
    <row r="551" spans="1:7" ht="16.5" thickBot="1" x14ac:dyDescent="0.3">
      <c r="A551" s="3"/>
      <c r="B551" s="4"/>
      <c r="C551" s="4"/>
      <c r="D551" s="3" t="s">
        <v>139</v>
      </c>
      <c r="E551" s="36">
        <f>SUM(E547:E550)</f>
        <v>-475737</v>
      </c>
      <c r="F551" s="4"/>
      <c r="G551" s="36">
        <f>SUM(G547:G550)</f>
        <v>-20005666</v>
      </c>
    </row>
    <row r="552" spans="1:7" ht="16.5" thickTop="1" x14ac:dyDescent="0.25">
      <c r="A552" s="3"/>
      <c r="B552" s="4"/>
      <c r="C552" s="4"/>
      <c r="D552" s="4"/>
      <c r="E552" s="4"/>
      <c r="F552" s="4"/>
      <c r="G552" s="4"/>
    </row>
    <row r="553" spans="1:7" ht="15.75" x14ac:dyDescent="0.25">
      <c r="A553" s="3" t="s">
        <v>446</v>
      </c>
      <c r="B553" s="4"/>
      <c r="C553" s="4"/>
      <c r="D553" s="4"/>
      <c r="E553" s="4"/>
      <c r="F553" s="4"/>
      <c r="G553" s="4"/>
    </row>
    <row r="554" spans="1:7" ht="15.75" x14ac:dyDescent="0.25">
      <c r="A554" s="3"/>
      <c r="B554" s="4"/>
      <c r="C554" s="4"/>
      <c r="D554" s="4"/>
      <c r="E554" s="4"/>
      <c r="F554" s="4"/>
      <c r="G554" s="4"/>
    </row>
    <row r="555" spans="1:7" ht="15.75" x14ac:dyDescent="0.25">
      <c r="A555" s="4" t="s">
        <v>447</v>
      </c>
      <c r="B555" s="4"/>
      <c r="C555" s="4"/>
      <c r="D555" s="4"/>
      <c r="E555" s="4"/>
      <c r="F555" s="4"/>
      <c r="G555" s="4"/>
    </row>
    <row r="556" spans="1:7" ht="15.75" x14ac:dyDescent="0.25">
      <c r="A556" s="4"/>
      <c r="B556" s="4"/>
      <c r="C556" s="4"/>
      <c r="D556" s="4"/>
      <c r="E556" s="4"/>
      <c r="F556" s="4"/>
      <c r="G556" s="4"/>
    </row>
    <row r="557" spans="1:7" ht="15.75" x14ac:dyDescent="0.25">
      <c r="A557" s="3"/>
      <c r="B557" s="4"/>
      <c r="C557" s="4"/>
      <c r="D557" s="4"/>
      <c r="E557" s="4"/>
      <c r="F557" s="4"/>
      <c r="G557" s="4"/>
    </row>
    <row r="558" spans="1:7" ht="15.75" x14ac:dyDescent="0.25">
      <c r="A558" s="3"/>
      <c r="B558" s="4" t="s">
        <v>128</v>
      </c>
      <c r="C558" s="4"/>
      <c r="D558" s="4"/>
      <c r="E558" s="6">
        <v>2018</v>
      </c>
      <c r="F558" s="4"/>
      <c r="G558" s="6">
        <v>2017</v>
      </c>
    </row>
    <row r="559" spans="1:7" ht="15.75" x14ac:dyDescent="0.25">
      <c r="A559" s="3"/>
      <c r="B559" s="37" t="s">
        <v>448</v>
      </c>
      <c r="C559" s="37"/>
      <c r="D559" s="37"/>
      <c r="E559" s="38">
        <v>152635602</v>
      </c>
      <c r="F559" s="37"/>
      <c r="G559" s="38">
        <v>164659503</v>
      </c>
    </row>
    <row r="560" spans="1:7" ht="15.75" x14ac:dyDescent="0.25">
      <c r="A560" s="3"/>
      <c r="B560" s="37" t="s">
        <v>449</v>
      </c>
      <c r="C560" s="37"/>
      <c r="D560" s="37"/>
      <c r="E560" s="38">
        <v>19110774</v>
      </c>
      <c r="F560" s="37"/>
      <c r="G560" s="38">
        <v>23436892</v>
      </c>
    </row>
    <row r="561" spans="1:7" ht="16.5" thickBot="1" x14ac:dyDescent="0.3">
      <c r="A561" s="3"/>
      <c r="B561" s="37"/>
      <c r="C561" s="37"/>
      <c r="D561" s="3" t="s">
        <v>139</v>
      </c>
      <c r="E561" s="36">
        <f>SUM(E559:E560)</f>
        <v>171746376</v>
      </c>
      <c r="F561" s="37"/>
      <c r="G561" s="36">
        <f>SUM(G559:G560)</f>
        <v>188096395</v>
      </c>
    </row>
    <row r="562" spans="1:7" ht="16.5" thickTop="1" x14ac:dyDescent="0.25">
      <c r="A562" s="3"/>
      <c r="B562" s="4"/>
      <c r="C562" s="4"/>
      <c r="D562" s="4"/>
      <c r="E562" s="4"/>
      <c r="F562" s="4"/>
      <c r="G562" s="4"/>
    </row>
    <row r="563" spans="1:7" ht="15.75" x14ac:dyDescent="0.25">
      <c r="A563" s="3"/>
      <c r="B563" s="4"/>
      <c r="C563" s="4"/>
      <c r="D563" s="4"/>
      <c r="E563" s="4"/>
      <c r="F563" s="4"/>
      <c r="G563" s="4"/>
    </row>
    <row r="564" spans="1:7" ht="15.75" x14ac:dyDescent="0.25">
      <c r="A564" s="3" t="s">
        <v>450</v>
      </c>
      <c r="B564" s="4"/>
      <c r="C564" s="4"/>
      <c r="D564" s="4"/>
      <c r="E564" s="4"/>
      <c r="F564" s="4"/>
      <c r="G564" s="4"/>
    </row>
    <row r="565" spans="1:7" ht="15.75" x14ac:dyDescent="0.25">
      <c r="A565" s="3"/>
      <c r="B565" s="4"/>
      <c r="C565" s="4"/>
      <c r="D565" s="4"/>
      <c r="E565" s="4"/>
      <c r="F565" s="4"/>
      <c r="G565" s="4"/>
    </row>
    <row r="566" spans="1:7" ht="15.75" x14ac:dyDescent="0.25">
      <c r="A566" s="4" t="s">
        <v>451</v>
      </c>
      <c r="B566" s="4"/>
      <c r="C566" s="4"/>
      <c r="D566" s="4"/>
      <c r="E566" s="4"/>
      <c r="F566" s="4"/>
      <c r="G566" s="4"/>
    </row>
    <row r="567" spans="1:7" ht="15.75" x14ac:dyDescent="0.25">
      <c r="A567" s="4" t="s">
        <v>452</v>
      </c>
      <c r="B567" s="4"/>
      <c r="C567" s="4"/>
      <c r="D567" s="4"/>
      <c r="E567" s="4"/>
      <c r="F567" s="4"/>
      <c r="G567" s="4"/>
    </row>
    <row r="568" spans="1:7" ht="15.75" x14ac:dyDescent="0.25">
      <c r="A568" s="3"/>
      <c r="B568" s="4"/>
      <c r="C568" s="4"/>
      <c r="D568" s="4"/>
      <c r="E568" s="4"/>
      <c r="F568" s="4"/>
      <c r="G568" s="4"/>
    </row>
    <row r="569" spans="1:7" ht="15.75" x14ac:dyDescent="0.25">
      <c r="A569" s="3"/>
      <c r="B569" s="4" t="s">
        <v>128</v>
      </c>
      <c r="C569" s="4"/>
      <c r="D569" s="4"/>
      <c r="E569" s="6">
        <v>2018</v>
      </c>
      <c r="F569" s="4"/>
      <c r="G569" s="6">
        <v>2017</v>
      </c>
    </row>
    <row r="570" spans="1:7" ht="15.75" x14ac:dyDescent="0.25">
      <c r="A570" s="3"/>
      <c r="B570" s="37" t="s">
        <v>453</v>
      </c>
      <c r="C570" s="37"/>
      <c r="D570" s="37"/>
      <c r="E570" s="38">
        <v>141022329</v>
      </c>
      <c r="F570" s="37"/>
      <c r="G570" s="38">
        <v>111571469</v>
      </c>
    </row>
    <row r="571" spans="1:7" ht="16.5" thickBot="1" x14ac:dyDescent="0.3">
      <c r="A571" s="3"/>
      <c r="B571" s="37"/>
      <c r="C571" s="37"/>
      <c r="D571" s="3" t="s">
        <v>139</v>
      </c>
      <c r="E571" s="36">
        <f>SUM(E570:E570)</f>
        <v>141022329</v>
      </c>
      <c r="F571" s="37"/>
      <c r="G571" s="36">
        <f>SUM(G570:G570)</f>
        <v>111571469</v>
      </c>
    </row>
    <row r="572" spans="1:7" ht="16.5" thickTop="1" x14ac:dyDescent="0.25">
      <c r="A572" s="3"/>
      <c r="B572" s="4"/>
      <c r="C572" s="4"/>
      <c r="D572" s="4"/>
      <c r="E572" s="4"/>
      <c r="F572" s="4"/>
      <c r="G572" s="4"/>
    </row>
    <row r="573" spans="1:7" ht="15.75" x14ac:dyDescent="0.25">
      <c r="A573" s="3"/>
      <c r="B573" s="4"/>
      <c r="C573" s="4"/>
      <c r="D573" s="4"/>
      <c r="E573" s="4"/>
      <c r="F573" s="4"/>
      <c r="G573" s="4"/>
    </row>
    <row r="574" spans="1:7" ht="15.75" x14ac:dyDescent="0.25">
      <c r="A574" s="3"/>
      <c r="B574" s="4"/>
      <c r="C574" s="4"/>
      <c r="D574" s="4"/>
      <c r="E574" s="4"/>
      <c r="F574" s="4"/>
      <c r="G574" s="4"/>
    </row>
    <row r="575" spans="1:7" ht="15.75" x14ac:dyDescent="0.25">
      <c r="A575" s="3" t="s">
        <v>454</v>
      </c>
      <c r="B575" s="4"/>
      <c r="C575" s="4"/>
      <c r="D575" s="4"/>
      <c r="E575" s="4"/>
      <c r="F575" s="4"/>
      <c r="G575" s="4"/>
    </row>
    <row r="576" spans="1:7" ht="15.75" x14ac:dyDescent="0.25">
      <c r="A576" s="3"/>
      <c r="B576" s="4"/>
      <c r="C576" s="4"/>
      <c r="D576" s="4"/>
      <c r="E576" s="4"/>
      <c r="F576" s="4"/>
      <c r="G576" s="4"/>
    </row>
    <row r="577" spans="1:7" ht="15.75" x14ac:dyDescent="0.25">
      <c r="A577" s="4" t="s">
        <v>455</v>
      </c>
      <c r="B577" s="4"/>
      <c r="C577" s="4"/>
      <c r="D577" s="4"/>
      <c r="E577" s="4"/>
      <c r="F577" s="4"/>
      <c r="G577" s="4"/>
    </row>
    <row r="578" spans="1:7" ht="15.75" x14ac:dyDescent="0.25">
      <c r="A578" s="4" t="s">
        <v>456</v>
      </c>
      <c r="B578" s="4"/>
      <c r="C578" s="4"/>
      <c r="D578" s="4"/>
      <c r="E578" s="4"/>
      <c r="F578" s="4"/>
      <c r="G578" s="4"/>
    </row>
    <row r="579" spans="1:7" ht="15.75" x14ac:dyDescent="0.25">
      <c r="A579" s="4" t="s">
        <v>457</v>
      </c>
      <c r="B579" s="4"/>
      <c r="C579" s="4"/>
      <c r="D579" s="4"/>
      <c r="E579" s="4"/>
      <c r="F579" s="4"/>
      <c r="G579" s="4"/>
    </row>
    <row r="580" spans="1:7" ht="15.75" x14ac:dyDescent="0.25">
      <c r="A580" s="4" t="s">
        <v>458</v>
      </c>
      <c r="B580" s="4"/>
      <c r="C580" s="4"/>
      <c r="D580" s="4"/>
      <c r="E580" s="4"/>
      <c r="F580" s="4"/>
      <c r="G580" s="4"/>
    </row>
    <row r="581" spans="1:7" ht="15.75" x14ac:dyDescent="0.25">
      <c r="A581" s="4" t="s">
        <v>459</v>
      </c>
      <c r="B581" s="4"/>
      <c r="C581" s="4"/>
      <c r="D581" s="4"/>
      <c r="E581" s="4"/>
      <c r="F581" s="4"/>
      <c r="G581" s="4"/>
    </row>
    <row r="582" spans="1:7" ht="15.75" x14ac:dyDescent="0.25">
      <c r="A582" s="4" t="s">
        <v>460</v>
      </c>
      <c r="B582" s="4"/>
      <c r="C582" s="4"/>
      <c r="D582" s="4"/>
      <c r="E582" s="4"/>
      <c r="F582" s="4"/>
      <c r="G582" s="4"/>
    </row>
    <row r="583" spans="1:7" ht="15.75" x14ac:dyDescent="0.25">
      <c r="A583" s="4" t="s">
        <v>461</v>
      </c>
      <c r="B583" s="4"/>
      <c r="C583" s="4"/>
      <c r="D583" s="4"/>
      <c r="E583" s="4"/>
      <c r="F583" s="4"/>
      <c r="G583" s="4"/>
    </row>
    <row r="584" spans="1:7" ht="15.75" x14ac:dyDescent="0.25">
      <c r="A584" s="4" t="s">
        <v>462</v>
      </c>
      <c r="B584" s="4"/>
      <c r="C584" s="4"/>
      <c r="D584" s="4"/>
      <c r="E584" s="4"/>
      <c r="F584" s="4"/>
      <c r="G584" s="4"/>
    </row>
    <row r="585" spans="1:7" ht="15.75" x14ac:dyDescent="0.25">
      <c r="A585" s="4" t="s">
        <v>463</v>
      </c>
      <c r="B585" s="4"/>
      <c r="C585" s="4"/>
      <c r="D585" s="4"/>
      <c r="E585" s="4"/>
      <c r="F585" s="4"/>
      <c r="G585" s="4"/>
    </row>
    <row r="586" spans="1:7" ht="15.75" x14ac:dyDescent="0.25">
      <c r="A586" s="4" t="s">
        <v>464</v>
      </c>
      <c r="B586" s="4"/>
      <c r="C586" s="4"/>
      <c r="D586" s="4"/>
      <c r="E586" s="4"/>
      <c r="F586" s="4"/>
      <c r="G586" s="4"/>
    </row>
    <row r="587" spans="1:7" ht="15.75" x14ac:dyDescent="0.25">
      <c r="A587" s="4" t="s">
        <v>465</v>
      </c>
      <c r="B587" s="4"/>
      <c r="C587" s="4"/>
      <c r="D587" s="4"/>
      <c r="E587" s="4"/>
      <c r="F587" s="4"/>
      <c r="G587" s="4"/>
    </row>
    <row r="588" spans="1:7" ht="15.75" x14ac:dyDescent="0.25">
      <c r="A588" s="39"/>
      <c r="B588" s="39"/>
      <c r="C588" s="39"/>
      <c r="D588" s="39"/>
      <c r="E588" s="39"/>
      <c r="F588" s="39"/>
      <c r="G588" s="39"/>
    </row>
    <row r="589" spans="1:7" ht="15.75" x14ac:dyDescent="0.25">
      <c r="A589" s="4"/>
      <c r="B589" s="4" t="s">
        <v>128</v>
      </c>
      <c r="C589" s="4"/>
      <c r="D589" s="4"/>
      <c r="E589" s="6">
        <v>2018</v>
      </c>
      <c r="F589" s="4"/>
      <c r="G589" s="6">
        <v>2017</v>
      </c>
    </row>
    <row r="590" spans="1:7" ht="15.75" x14ac:dyDescent="0.25">
      <c r="A590" s="4"/>
      <c r="B590" s="4" t="s">
        <v>466</v>
      </c>
      <c r="C590" s="4"/>
      <c r="D590" s="4"/>
      <c r="E590" s="16">
        <v>1280000000</v>
      </c>
      <c r="F590" s="4"/>
      <c r="G590" s="16">
        <v>1280000000</v>
      </c>
    </row>
    <row r="591" spans="1:7" ht="16.5" thickBot="1" x14ac:dyDescent="0.3">
      <c r="A591" s="4"/>
      <c r="B591" s="4"/>
      <c r="C591" s="4"/>
      <c r="D591" s="3" t="s">
        <v>139</v>
      </c>
      <c r="E591" s="10">
        <f>SUM(E590:E590)</f>
        <v>1280000000</v>
      </c>
      <c r="F591" s="4"/>
      <c r="G591" s="10">
        <f>SUM(G590:G590)</f>
        <v>1280000000</v>
      </c>
    </row>
    <row r="592" spans="1:7" ht="16.5" thickTop="1" x14ac:dyDescent="0.25">
      <c r="A592" s="4"/>
      <c r="B592" s="4"/>
      <c r="C592" s="4"/>
      <c r="D592" s="3"/>
      <c r="E592" s="4"/>
      <c r="F592" s="4"/>
      <c r="G592" s="13"/>
    </row>
    <row r="593" spans="1:7" ht="15.75" x14ac:dyDescent="0.25">
      <c r="A593" s="4"/>
      <c r="B593" s="4"/>
      <c r="C593" s="4"/>
      <c r="D593" s="3"/>
      <c r="E593" s="4"/>
      <c r="F593" s="4"/>
      <c r="G593" s="13"/>
    </row>
    <row r="594" spans="1:7" ht="15.75" x14ac:dyDescent="0.25">
      <c r="A594" s="4"/>
      <c r="B594" s="4"/>
      <c r="C594" s="4"/>
      <c r="D594" s="3"/>
      <c r="E594" s="4"/>
      <c r="F594" s="4"/>
      <c r="G594" s="13"/>
    </row>
    <row r="595" spans="1:7" ht="15.75" x14ac:dyDescent="0.25">
      <c r="A595" s="4"/>
      <c r="B595" s="4"/>
      <c r="C595" s="4"/>
      <c r="D595" s="3"/>
      <c r="E595" s="4"/>
      <c r="F595" s="4"/>
      <c r="G595" s="13"/>
    </row>
    <row r="596" spans="1:7" ht="15.75" x14ac:dyDescent="0.25">
      <c r="A596" s="4"/>
      <c r="B596" s="4"/>
      <c r="C596" s="4"/>
      <c r="D596" s="3"/>
      <c r="E596" s="4"/>
      <c r="F596" s="4"/>
      <c r="G596" s="13"/>
    </row>
    <row r="597" spans="1:7" ht="15.75" x14ac:dyDescent="0.25">
      <c r="A597" s="4"/>
      <c r="B597" s="4"/>
      <c r="C597" s="4"/>
      <c r="D597" s="3"/>
      <c r="E597" s="4"/>
      <c r="F597" s="4"/>
      <c r="G597" s="13"/>
    </row>
    <row r="598" spans="1:7" ht="15.75" x14ac:dyDescent="0.25">
      <c r="A598" s="4"/>
      <c r="B598" s="4"/>
      <c r="C598" s="4"/>
      <c r="D598" s="3"/>
      <c r="E598" s="4"/>
      <c r="F598" s="4"/>
      <c r="G598" s="13"/>
    </row>
    <row r="599" spans="1:7" ht="15.75" x14ac:dyDescent="0.25">
      <c r="A599" s="4"/>
      <c r="B599" s="4"/>
      <c r="C599" s="4"/>
      <c r="D599" s="3"/>
      <c r="E599" s="4"/>
      <c r="F599" s="4"/>
      <c r="G599" s="13"/>
    </row>
    <row r="600" spans="1:7" ht="15.75" x14ac:dyDescent="0.25">
      <c r="A600" s="3" t="s">
        <v>467</v>
      </c>
      <c r="B600" s="4"/>
      <c r="C600" s="4"/>
      <c r="D600" s="3"/>
      <c r="E600" s="4"/>
      <c r="F600" s="4"/>
      <c r="G600" s="13"/>
    </row>
    <row r="601" spans="1:7" ht="15.75" x14ac:dyDescent="0.25">
      <c r="A601" s="3" t="s">
        <v>468</v>
      </c>
      <c r="B601" s="4"/>
      <c r="C601" s="4"/>
      <c r="D601" s="4"/>
      <c r="E601" s="4"/>
      <c r="F601" s="4"/>
      <c r="G601" s="4"/>
    </row>
    <row r="602" spans="1:7" ht="15.75" x14ac:dyDescent="0.25">
      <c r="A602" s="3"/>
      <c r="B602" s="4"/>
      <c r="C602" s="4"/>
      <c r="D602" s="4"/>
      <c r="E602" s="4"/>
      <c r="F602" s="4"/>
      <c r="G602" s="4"/>
    </row>
    <row r="603" spans="1:7" ht="15.75" x14ac:dyDescent="0.25">
      <c r="A603" s="4" t="s">
        <v>469</v>
      </c>
      <c r="B603" s="4"/>
      <c r="C603" s="4"/>
      <c r="D603" s="4"/>
      <c r="E603" s="4"/>
      <c r="F603" s="4"/>
      <c r="G603" s="4"/>
    </row>
    <row r="604" spans="1:7" ht="15.75" x14ac:dyDescent="0.25">
      <c r="A604" s="4"/>
      <c r="B604" s="4"/>
      <c r="C604" s="4"/>
      <c r="D604" s="4"/>
      <c r="E604" s="4"/>
      <c r="F604" s="4"/>
      <c r="G604" s="4"/>
    </row>
    <row r="605" spans="1:7" ht="15.75" x14ac:dyDescent="0.25">
      <c r="A605" s="3"/>
      <c r="B605" s="4"/>
      <c r="C605" s="4"/>
      <c r="D605" s="4"/>
      <c r="E605" s="4"/>
      <c r="F605" s="4"/>
      <c r="G605" s="4"/>
    </row>
    <row r="606" spans="1:7" ht="15.75" x14ac:dyDescent="0.25">
      <c r="A606" s="3"/>
      <c r="B606" s="4" t="s">
        <v>128</v>
      </c>
      <c r="C606" s="4"/>
      <c r="D606" s="4"/>
      <c r="E606" s="6">
        <v>2018</v>
      </c>
      <c r="F606" s="4"/>
      <c r="G606" s="6">
        <v>2017</v>
      </c>
    </row>
    <row r="607" spans="1:7" ht="15.75" x14ac:dyDescent="0.25">
      <c r="A607" s="3"/>
      <c r="B607" s="37" t="s">
        <v>470</v>
      </c>
      <c r="C607" s="4"/>
      <c r="D607" s="4"/>
      <c r="E607" s="38">
        <v>100727710</v>
      </c>
      <c r="F607" s="4"/>
      <c r="G607" s="38">
        <v>13289807</v>
      </c>
    </row>
    <row r="608" spans="1:7" ht="15.75" x14ac:dyDescent="0.25">
      <c r="A608" s="3"/>
      <c r="B608" s="37" t="s">
        <v>471</v>
      </c>
      <c r="C608" s="37"/>
      <c r="D608" s="37"/>
      <c r="E608" s="38">
        <v>47273522</v>
      </c>
      <c r="F608" s="37"/>
      <c r="G608" s="38">
        <v>49024473</v>
      </c>
    </row>
    <row r="609" spans="1:7" ht="16.5" thickBot="1" x14ac:dyDescent="0.3">
      <c r="A609" s="3"/>
      <c r="B609" s="37"/>
      <c r="C609" s="37"/>
      <c r="D609" s="3" t="s">
        <v>139</v>
      </c>
      <c r="E609" s="36">
        <f>SUM(E607:E608)</f>
        <v>148001232</v>
      </c>
      <c r="F609" s="37"/>
      <c r="G609" s="36">
        <f>SUM(G607:G608)</f>
        <v>62314280</v>
      </c>
    </row>
    <row r="610" spans="1:7" ht="16.5" thickTop="1" x14ac:dyDescent="0.25">
      <c r="A610" s="4"/>
      <c r="B610" s="4"/>
      <c r="C610" s="4"/>
      <c r="D610" s="3"/>
      <c r="E610" s="4"/>
      <c r="F610" s="4"/>
      <c r="G610" s="13"/>
    </row>
    <row r="611" spans="1:7" ht="15.75" x14ac:dyDescent="0.25">
      <c r="A611" s="4"/>
      <c r="B611" s="4"/>
      <c r="C611" s="4"/>
      <c r="D611" s="3"/>
      <c r="E611" s="4"/>
      <c r="F611" s="4"/>
      <c r="G611" s="13"/>
    </row>
    <row r="612" spans="1:7" ht="15.75" x14ac:dyDescent="0.25">
      <c r="A612" s="4"/>
      <c r="B612" s="4"/>
      <c r="C612" s="4"/>
      <c r="D612" s="3"/>
      <c r="E612" s="4"/>
      <c r="F612" s="4"/>
      <c r="G612" s="13"/>
    </row>
    <row r="613" spans="1:7" ht="15.75" x14ac:dyDescent="0.25">
      <c r="A613" s="4"/>
      <c r="B613" s="4"/>
      <c r="C613" s="4"/>
      <c r="D613" s="3"/>
      <c r="E613" s="4"/>
      <c r="F613" s="4"/>
      <c r="G613" s="13"/>
    </row>
    <row r="614" spans="1:7" ht="15.75" x14ac:dyDescent="0.25">
      <c r="A614" s="4"/>
      <c r="B614" s="4"/>
      <c r="C614" s="4"/>
      <c r="D614" s="3"/>
      <c r="E614" s="4"/>
      <c r="F614" s="4"/>
      <c r="G614" s="13"/>
    </row>
    <row r="615" spans="1:7" ht="15.75" x14ac:dyDescent="0.25">
      <c r="A615" s="3" t="s">
        <v>472</v>
      </c>
      <c r="B615" s="4"/>
      <c r="C615" s="4"/>
      <c r="D615" s="4"/>
      <c r="E615" s="4"/>
      <c r="F615" s="4"/>
      <c r="G615" s="4"/>
    </row>
    <row r="616" spans="1:7" ht="15.75" x14ac:dyDescent="0.25">
      <c r="A616" s="3" t="s">
        <v>473</v>
      </c>
      <c r="B616" s="4"/>
      <c r="C616" s="4"/>
      <c r="D616" s="4"/>
      <c r="E616" s="4"/>
      <c r="F616" s="4"/>
      <c r="G616" s="4"/>
    </row>
    <row r="617" spans="1:7" ht="15.75" x14ac:dyDescent="0.25">
      <c r="A617" s="4"/>
      <c r="B617" s="4"/>
      <c r="C617" s="4"/>
      <c r="D617" s="4"/>
      <c r="E617" s="4"/>
      <c r="F617" s="4"/>
      <c r="G617" s="4"/>
    </row>
    <row r="618" spans="1:7" ht="15.75" x14ac:dyDescent="0.25">
      <c r="A618" s="4" t="s">
        <v>474</v>
      </c>
      <c r="B618" s="4"/>
      <c r="C618" s="4"/>
      <c r="D618" s="4"/>
      <c r="E618" s="4"/>
      <c r="F618" s="4"/>
      <c r="G618" s="4"/>
    </row>
    <row r="619" spans="1:7" ht="15.75" x14ac:dyDescent="0.25">
      <c r="A619" s="4" t="s">
        <v>425</v>
      </c>
      <c r="B619" s="4"/>
      <c r="C619" s="4"/>
      <c r="D619" s="4"/>
      <c r="E619" s="4"/>
      <c r="F619" s="4"/>
      <c r="G619" s="4"/>
    </row>
    <row r="620" spans="1:7" ht="15.75" x14ac:dyDescent="0.25">
      <c r="A620" s="37"/>
      <c r="B620" s="37" t="s">
        <v>128</v>
      </c>
      <c r="C620" s="37"/>
      <c r="D620" s="37"/>
      <c r="E620" s="40">
        <v>2018</v>
      </c>
      <c r="F620" s="41"/>
      <c r="G620" s="40">
        <v>2017</v>
      </c>
    </row>
    <row r="621" spans="1:7" ht="15.75" x14ac:dyDescent="0.25">
      <c r="A621" s="4"/>
      <c r="B621" s="4" t="s">
        <v>475</v>
      </c>
      <c r="C621" s="4"/>
      <c r="D621" s="4"/>
      <c r="E621" s="33">
        <v>211716801</v>
      </c>
      <c r="F621" s="8"/>
      <c r="G621" s="33">
        <v>234476771</v>
      </c>
    </row>
    <row r="622" spans="1:7" ht="15.75" x14ac:dyDescent="0.25">
      <c r="A622" s="4"/>
      <c r="B622" s="4" t="s">
        <v>476</v>
      </c>
      <c r="C622" s="4"/>
      <c r="D622" s="4"/>
      <c r="E622" s="33">
        <v>234476771</v>
      </c>
      <c r="F622" s="8"/>
      <c r="G622" s="33">
        <v>0</v>
      </c>
    </row>
    <row r="623" spans="1:7" ht="16.5" thickBot="1" x14ac:dyDescent="0.3">
      <c r="A623" s="4"/>
      <c r="B623" s="4"/>
      <c r="D623" s="3" t="s">
        <v>139</v>
      </c>
      <c r="E623" s="42">
        <f>SUM(E621:E622)</f>
        <v>446193572</v>
      </c>
      <c r="F623" s="8"/>
      <c r="G623" s="42">
        <f>SUM(G621:G622)</f>
        <v>234476771</v>
      </c>
    </row>
    <row r="624" spans="1:7" ht="16.5" thickTop="1" x14ac:dyDescent="0.25">
      <c r="A624" s="4"/>
      <c r="B624" s="4"/>
      <c r="C624" s="3"/>
      <c r="D624" s="4"/>
      <c r="E624" s="4"/>
      <c r="F624" s="4"/>
      <c r="G624" s="43"/>
    </row>
    <row r="625" spans="1:7" ht="15.75" x14ac:dyDescent="0.25">
      <c r="A625" s="4"/>
      <c r="B625" s="4"/>
      <c r="C625" s="4"/>
      <c r="D625" s="4"/>
      <c r="E625" s="4"/>
      <c r="F625" s="4"/>
      <c r="G625" s="8"/>
    </row>
    <row r="626" spans="1:7" ht="15.75" x14ac:dyDescent="0.25">
      <c r="A626" s="3" t="s">
        <v>477</v>
      </c>
      <c r="B626" s="4"/>
      <c r="C626" s="4"/>
      <c r="D626" s="4"/>
      <c r="E626" s="4"/>
      <c r="F626" s="4"/>
      <c r="G626" s="8"/>
    </row>
    <row r="627" spans="1:7" ht="15.75" x14ac:dyDescent="0.25">
      <c r="A627" s="3" t="s">
        <v>478</v>
      </c>
      <c r="B627" s="4"/>
      <c r="C627" s="4"/>
      <c r="D627" s="4"/>
      <c r="E627" s="4" t="s">
        <v>107</v>
      </c>
      <c r="F627" s="4"/>
      <c r="G627" s="4"/>
    </row>
    <row r="628" spans="1:7" ht="15.75" x14ac:dyDescent="0.25">
      <c r="B628" s="4"/>
      <c r="C628" s="4"/>
      <c r="D628" s="4"/>
      <c r="E628" s="4"/>
      <c r="F628" s="4"/>
      <c r="G628" s="4"/>
    </row>
    <row r="629" spans="1:7" ht="15.75" x14ac:dyDescent="0.25">
      <c r="A629" s="17" t="s">
        <v>479</v>
      </c>
      <c r="B629" s="37"/>
      <c r="C629" s="37"/>
      <c r="D629" s="37"/>
      <c r="E629" s="37"/>
      <c r="F629" s="37"/>
      <c r="G629" s="37"/>
    </row>
    <row r="630" spans="1:7" ht="15.75" x14ac:dyDescent="0.25">
      <c r="A630" s="17"/>
      <c r="B630" s="37"/>
      <c r="C630" s="37"/>
      <c r="D630" s="37"/>
      <c r="E630" s="37"/>
      <c r="F630" s="37"/>
      <c r="G630" s="37"/>
    </row>
    <row r="631" spans="1:7" ht="15.75" x14ac:dyDescent="0.25">
      <c r="A631" s="4" t="s">
        <v>480</v>
      </c>
      <c r="B631" s="37"/>
      <c r="C631" s="37"/>
      <c r="D631" s="37"/>
      <c r="E631" s="37"/>
      <c r="F631" s="37"/>
      <c r="G631" s="37"/>
    </row>
    <row r="632" spans="1:7" ht="15.75" x14ac:dyDescent="0.25">
      <c r="A632" s="4"/>
      <c r="B632" s="37"/>
      <c r="C632" s="37"/>
      <c r="D632" s="37"/>
      <c r="E632" s="37"/>
      <c r="F632" s="37"/>
      <c r="G632" s="37"/>
    </row>
    <row r="633" spans="1:7" ht="15.75" x14ac:dyDescent="0.25">
      <c r="A633" s="17"/>
      <c r="B633" s="37"/>
      <c r="C633" s="37"/>
      <c r="D633" s="37"/>
      <c r="E633" s="37"/>
      <c r="F633" s="37"/>
      <c r="G633" s="37"/>
    </row>
    <row r="634" spans="1:7" ht="15.75" x14ac:dyDescent="0.25">
      <c r="A634" s="17"/>
      <c r="B634" s="4" t="s">
        <v>128</v>
      </c>
      <c r="C634" s="4"/>
      <c r="D634" s="4"/>
      <c r="E634" s="6">
        <v>2018</v>
      </c>
      <c r="F634" s="41"/>
      <c r="G634" s="6">
        <v>2017</v>
      </c>
    </row>
    <row r="635" spans="1:7" ht="15.75" x14ac:dyDescent="0.25">
      <c r="A635" s="17"/>
      <c r="B635" s="4" t="s">
        <v>481</v>
      </c>
      <c r="C635" s="4"/>
      <c r="D635" s="4"/>
      <c r="E635" s="8">
        <v>18460326</v>
      </c>
      <c r="F635" s="41"/>
      <c r="G635" s="8">
        <v>22901459</v>
      </c>
    </row>
    <row r="636" spans="1:7" ht="15.75" x14ac:dyDescent="0.25">
      <c r="A636" s="17"/>
      <c r="B636" s="4" t="s">
        <v>482</v>
      </c>
      <c r="C636" s="4"/>
      <c r="D636" s="4"/>
      <c r="E636" s="8">
        <v>5381422</v>
      </c>
      <c r="F636" s="41"/>
      <c r="G636" s="8">
        <v>6737190</v>
      </c>
    </row>
    <row r="637" spans="1:7" ht="15.75" x14ac:dyDescent="0.25">
      <c r="A637" s="17"/>
      <c r="B637" s="4" t="s">
        <v>483</v>
      </c>
      <c r="C637" s="4"/>
      <c r="D637" s="4"/>
      <c r="E637" s="8">
        <v>8554260</v>
      </c>
      <c r="F637" s="41"/>
      <c r="G637" s="8">
        <v>8798462</v>
      </c>
    </row>
    <row r="638" spans="1:7" ht="15.75" x14ac:dyDescent="0.25">
      <c r="A638" s="17"/>
      <c r="B638" s="4" t="s">
        <v>484</v>
      </c>
      <c r="C638" s="4"/>
      <c r="D638" s="4"/>
      <c r="E638" s="8">
        <v>27740706</v>
      </c>
      <c r="F638" s="41"/>
      <c r="G638" s="8">
        <v>9550303</v>
      </c>
    </row>
    <row r="639" spans="1:7" ht="15.75" x14ac:dyDescent="0.25">
      <c r="A639" s="17"/>
      <c r="B639" s="4" t="s">
        <v>485</v>
      </c>
      <c r="C639" s="4"/>
      <c r="D639" s="4"/>
      <c r="E639" s="8">
        <v>43700</v>
      </c>
      <c r="F639" s="41" t="s">
        <v>107</v>
      </c>
      <c r="G639" s="8">
        <v>1294150</v>
      </c>
    </row>
    <row r="640" spans="1:7" ht="15.75" x14ac:dyDescent="0.25">
      <c r="A640" s="17"/>
      <c r="B640" s="4" t="s">
        <v>486</v>
      </c>
      <c r="C640" s="4"/>
      <c r="D640" s="4"/>
      <c r="E640" s="8">
        <v>14209092</v>
      </c>
      <c r="F640" s="41"/>
      <c r="G640" s="8">
        <v>15584395</v>
      </c>
    </row>
    <row r="641" spans="1:7" ht="15.75" x14ac:dyDescent="0.25">
      <c r="A641" s="17"/>
      <c r="B641" s="4" t="s">
        <v>487</v>
      </c>
      <c r="C641" s="4"/>
      <c r="D641" s="4"/>
      <c r="E641" s="8">
        <v>4836200</v>
      </c>
      <c r="F641" s="41"/>
      <c r="G641" s="8">
        <v>15288096</v>
      </c>
    </row>
    <row r="642" spans="1:7" ht="15.75" x14ac:dyDescent="0.25">
      <c r="A642" s="17"/>
      <c r="B642" s="4" t="s">
        <v>488</v>
      </c>
      <c r="C642" s="4"/>
      <c r="D642" s="4"/>
      <c r="E642" s="8">
        <v>1425780</v>
      </c>
      <c r="F642" s="41"/>
      <c r="G642" s="8">
        <v>1035500</v>
      </c>
    </row>
    <row r="643" spans="1:7" ht="16.5" thickBot="1" x14ac:dyDescent="0.3">
      <c r="A643" s="17"/>
      <c r="B643" s="4"/>
      <c r="C643" s="4"/>
      <c r="D643" s="3" t="s">
        <v>139</v>
      </c>
      <c r="E643" s="10">
        <f>SUM(E635:E642)</f>
        <v>80651486</v>
      </c>
      <c r="F643" s="41"/>
      <c r="G643" s="10">
        <f>SUM(G635:G642)</f>
        <v>81189555</v>
      </c>
    </row>
    <row r="644" spans="1:7" ht="16.5" thickTop="1" x14ac:dyDescent="0.25">
      <c r="A644" s="17"/>
      <c r="B644" s="37"/>
      <c r="C644" s="37"/>
      <c r="D644" s="37"/>
      <c r="E644" s="37"/>
      <c r="F644" s="37"/>
      <c r="G644" s="37"/>
    </row>
    <row r="645" spans="1:7" ht="15.75" x14ac:dyDescent="0.25">
      <c r="A645" s="17"/>
      <c r="B645" s="37"/>
      <c r="C645" s="37"/>
      <c r="D645" s="37"/>
      <c r="E645" s="37"/>
      <c r="F645" s="37"/>
      <c r="G645" s="37"/>
    </row>
    <row r="646" spans="1:7" ht="15.75" x14ac:dyDescent="0.25">
      <c r="A646" s="17"/>
      <c r="B646" s="37"/>
      <c r="C646" s="37"/>
      <c r="D646" s="37"/>
      <c r="E646" s="37"/>
      <c r="F646" s="37"/>
      <c r="G646" s="37"/>
    </row>
    <row r="647" spans="1:7" ht="15.75" x14ac:dyDescent="0.25">
      <c r="A647" s="17" t="s">
        <v>489</v>
      </c>
      <c r="B647" s="37"/>
      <c r="C647" s="37"/>
      <c r="D647" s="37"/>
      <c r="E647" s="37"/>
      <c r="F647" s="37"/>
      <c r="G647" s="37"/>
    </row>
    <row r="648" spans="1:7" ht="15.75" x14ac:dyDescent="0.25">
      <c r="A648" s="17"/>
      <c r="B648" s="37"/>
      <c r="C648" s="37"/>
      <c r="D648" s="37"/>
      <c r="E648" s="37"/>
      <c r="F648" s="37"/>
      <c r="G648" s="37"/>
    </row>
    <row r="649" spans="1:7" ht="15.75" x14ac:dyDescent="0.25">
      <c r="A649" s="4" t="s">
        <v>490</v>
      </c>
      <c r="B649" s="37"/>
      <c r="C649" s="37"/>
      <c r="D649" s="37"/>
      <c r="E649" s="37"/>
      <c r="F649" s="37"/>
      <c r="G649" s="37"/>
    </row>
    <row r="650" spans="1:7" ht="15.75" x14ac:dyDescent="0.25">
      <c r="A650" s="17"/>
      <c r="B650" s="37"/>
      <c r="C650" s="37"/>
      <c r="D650" s="37"/>
      <c r="E650" s="37"/>
      <c r="F650" s="37"/>
      <c r="G650" s="37"/>
    </row>
    <row r="651" spans="1:7" ht="15.75" x14ac:dyDescent="0.25">
      <c r="A651" s="17"/>
      <c r="B651" s="4" t="s">
        <v>128</v>
      </c>
      <c r="C651" s="4"/>
      <c r="D651" s="4"/>
      <c r="E651" s="6">
        <v>2018</v>
      </c>
      <c r="F651" s="41"/>
      <c r="G651" s="6">
        <v>2017</v>
      </c>
    </row>
    <row r="652" spans="1:7" ht="15.75" x14ac:dyDescent="0.25">
      <c r="A652" s="17"/>
      <c r="B652" s="4" t="s">
        <v>491</v>
      </c>
      <c r="C652" s="4"/>
      <c r="D652" s="4"/>
      <c r="E652" s="8">
        <v>673931019</v>
      </c>
      <c r="F652" s="41"/>
      <c r="G652" s="8">
        <v>679097666</v>
      </c>
    </row>
    <row r="653" spans="1:7" ht="16.5" thickBot="1" x14ac:dyDescent="0.3">
      <c r="A653" s="17"/>
      <c r="B653" s="4"/>
      <c r="C653" s="4"/>
      <c r="D653" s="3" t="s">
        <v>139</v>
      </c>
      <c r="E653" s="10">
        <f>+E652</f>
        <v>673931019</v>
      </c>
      <c r="F653" s="41"/>
      <c r="G653" s="10">
        <f>+G652</f>
        <v>679097666</v>
      </c>
    </row>
    <row r="654" spans="1:7" ht="16.5" thickTop="1" x14ac:dyDescent="0.25">
      <c r="A654" s="17"/>
      <c r="B654" s="4"/>
      <c r="C654" s="4"/>
      <c r="D654" s="4"/>
      <c r="E654" s="8"/>
      <c r="F654" s="41"/>
      <c r="G654" s="8"/>
    </row>
    <row r="655" spans="1:7" ht="15.75" x14ac:dyDescent="0.25">
      <c r="A655" s="17"/>
      <c r="B655" s="4"/>
      <c r="C655" s="4"/>
      <c r="D655" s="4"/>
      <c r="E655" s="8"/>
      <c r="F655" s="41"/>
      <c r="G655" s="8"/>
    </row>
    <row r="656" spans="1:7" ht="15.75" x14ac:dyDescent="0.25">
      <c r="A656" s="17" t="s">
        <v>492</v>
      </c>
      <c r="B656" s="37"/>
      <c r="C656" s="37"/>
      <c r="D656" s="37"/>
      <c r="E656" s="37"/>
      <c r="F656" s="37"/>
      <c r="G656" s="37"/>
    </row>
    <row r="657" spans="1:7" ht="15.75" x14ac:dyDescent="0.25">
      <c r="A657" s="17"/>
      <c r="B657" s="37"/>
      <c r="C657" s="37"/>
      <c r="D657" s="37"/>
      <c r="E657" s="37"/>
      <c r="F657" s="37"/>
      <c r="G657" s="37"/>
    </row>
    <row r="658" spans="1:7" ht="15.75" x14ac:dyDescent="0.25">
      <c r="A658" s="4" t="s">
        <v>493</v>
      </c>
      <c r="B658" s="37"/>
      <c r="C658" s="37"/>
      <c r="D658" s="37"/>
      <c r="E658" s="37"/>
      <c r="F658" s="37"/>
      <c r="G658" s="37"/>
    </row>
    <row r="659" spans="1:7" ht="15.75" x14ac:dyDescent="0.25">
      <c r="A659" s="17"/>
      <c r="B659" s="37"/>
      <c r="C659" s="37"/>
      <c r="D659" s="37"/>
      <c r="E659" s="37"/>
      <c r="F659" s="37"/>
      <c r="G659" s="37"/>
    </row>
    <row r="660" spans="1:7" ht="15.75" x14ac:dyDescent="0.25">
      <c r="A660" s="17"/>
      <c r="B660" s="4" t="s">
        <v>128</v>
      </c>
      <c r="C660" s="4"/>
      <c r="D660" s="4"/>
      <c r="E660" s="6">
        <v>2018</v>
      </c>
      <c r="F660" s="41"/>
      <c r="G660" s="6">
        <v>2017</v>
      </c>
    </row>
    <row r="661" spans="1:7" ht="15.75" x14ac:dyDescent="0.25">
      <c r="A661" s="17"/>
      <c r="B661" s="4" t="s">
        <v>494</v>
      </c>
      <c r="C661" s="4"/>
      <c r="D661" s="4"/>
      <c r="E661" s="8">
        <v>0</v>
      </c>
      <c r="F661" s="41"/>
      <c r="G661" s="8">
        <v>45000000</v>
      </c>
    </row>
    <row r="662" spans="1:7" ht="16.5" thickBot="1" x14ac:dyDescent="0.3">
      <c r="A662" s="17"/>
      <c r="B662" s="4"/>
      <c r="C662" s="4"/>
      <c r="D662" s="3" t="s">
        <v>139</v>
      </c>
      <c r="E662" s="10">
        <f>+E661</f>
        <v>0</v>
      </c>
      <c r="F662" s="41"/>
      <c r="G662" s="10">
        <f>+G661</f>
        <v>45000000</v>
      </c>
    </row>
    <row r="663" spans="1:7" ht="16.5" thickTop="1" x14ac:dyDescent="0.25">
      <c r="A663" s="17"/>
      <c r="B663" s="4"/>
      <c r="C663" s="4"/>
      <c r="D663" s="4"/>
      <c r="E663" s="8"/>
      <c r="F663" s="41"/>
      <c r="G663" s="8"/>
    </row>
    <row r="664" spans="1:7" ht="15.75" x14ac:dyDescent="0.25">
      <c r="A664" s="3" t="s">
        <v>495</v>
      </c>
      <c r="B664" s="37"/>
      <c r="C664" s="37"/>
      <c r="D664" s="37"/>
      <c r="E664" s="37" t="s">
        <v>107</v>
      </c>
      <c r="F664" s="37"/>
      <c r="G664" s="41"/>
    </row>
    <row r="665" spans="1:7" ht="15.75" x14ac:dyDescent="0.25">
      <c r="B665" s="37"/>
      <c r="C665" s="37"/>
      <c r="D665" s="37"/>
      <c r="E665" s="37"/>
      <c r="F665" s="37"/>
      <c r="G665" s="44"/>
    </row>
    <row r="666" spans="1:7" ht="15.75" x14ac:dyDescent="0.25">
      <c r="A666" s="3" t="s">
        <v>496</v>
      </c>
      <c r="B666" s="37"/>
      <c r="C666" s="37"/>
      <c r="D666" s="37"/>
      <c r="E666" s="37"/>
      <c r="F666" s="37"/>
      <c r="G666" s="37"/>
    </row>
    <row r="667" spans="1:7" ht="15.75" x14ac:dyDescent="0.25">
      <c r="A667" s="4" t="s">
        <v>497</v>
      </c>
      <c r="B667" s="4"/>
      <c r="C667" s="4"/>
      <c r="D667" s="4"/>
      <c r="E667" s="4"/>
      <c r="F667" s="4"/>
      <c r="G667" s="4"/>
    </row>
    <row r="668" spans="1:7" ht="15.75" x14ac:dyDescent="0.25">
      <c r="A668" s="4" t="s">
        <v>425</v>
      </c>
      <c r="B668" s="4"/>
      <c r="C668" s="4"/>
      <c r="D668" s="4"/>
      <c r="E668" s="4"/>
      <c r="F668" s="4"/>
      <c r="G668" s="4"/>
    </row>
    <row r="669" spans="1:7" ht="15.75" x14ac:dyDescent="0.25">
      <c r="A669" s="4"/>
      <c r="B669" s="4"/>
      <c r="C669" s="4"/>
      <c r="D669" s="4"/>
      <c r="E669" s="4"/>
      <c r="F669" s="4"/>
      <c r="G669" s="4"/>
    </row>
    <row r="670" spans="1:7" ht="15.75" x14ac:dyDescent="0.25">
      <c r="A670" s="4"/>
      <c r="B670" s="4" t="s">
        <v>128</v>
      </c>
      <c r="C670" s="4"/>
      <c r="D670" s="4"/>
      <c r="E670" s="6">
        <v>2018</v>
      </c>
      <c r="F670" s="8"/>
      <c r="G670" s="6">
        <v>2017</v>
      </c>
    </row>
    <row r="671" spans="1:7" ht="15.75" x14ac:dyDescent="0.25">
      <c r="A671" s="4"/>
      <c r="B671" s="4" t="s">
        <v>498</v>
      </c>
      <c r="C671" s="4"/>
      <c r="D671" s="4"/>
      <c r="E671" s="8">
        <v>209107366</v>
      </c>
      <c r="F671" s="8"/>
      <c r="G671" s="8">
        <v>147622576</v>
      </c>
    </row>
    <row r="672" spans="1:7" ht="15.75" x14ac:dyDescent="0.25">
      <c r="A672" s="4"/>
      <c r="B672" s="4" t="s">
        <v>499</v>
      </c>
      <c r="C672" s="4"/>
      <c r="D672" s="4"/>
      <c r="E672" s="8">
        <v>19327064</v>
      </c>
      <c r="F672" s="8"/>
      <c r="G672" s="8">
        <v>61153041</v>
      </c>
    </row>
    <row r="673" spans="1:7" ht="15.75" x14ac:dyDescent="0.25">
      <c r="A673" s="4"/>
      <c r="B673" s="4" t="s">
        <v>500</v>
      </c>
      <c r="C673" s="4"/>
      <c r="D673" s="4"/>
      <c r="E673" s="8">
        <v>575120</v>
      </c>
      <c r="F673" s="8"/>
      <c r="G673" s="8">
        <v>14919786</v>
      </c>
    </row>
    <row r="674" spans="1:7" ht="15.75" x14ac:dyDescent="0.25">
      <c r="A674" s="4"/>
      <c r="B674" s="4" t="s">
        <v>501</v>
      </c>
      <c r="C674" s="4"/>
      <c r="D674" s="4"/>
      <c r="E674" s="8">
        <v>19317818</v>
      </c>
      <c r="F674" s="8"/>
      <c r="G674" s="8">
        <v>19133513</v>
      </c>
    </row>
    <row r="675" spans="1:7" ht="15.75" x14ac:dyDescent="0.25">
      <c r="A675" s="4"/>
      <c r="B675" s="4" t="s">
        <v>502</v>
      </c>
      <c r="C675" s="4"/>
      <c r="D675" s="4"/>
      <c r="E675" s="8">
        <v>11095488</v>
      </c>
      <c r="F675" s="8"/>
      <c r="G675" s="8">
        <v>5140104</v>
      </c>
    </row>
    <row r="676" spans="1:7" ht="15.75" x14ac:dyDescent="0.25">
      <c r="A676" s="4"/>
      <c r="B676" s="4" t="s">
        <v>503</v>
      </c>
      <c r="C676" s="4"/>
      <c r="D676" s="4"/>
      <c r="E676" s="8">
        <v>11084789</v>
      </c>
      <c r="F676" s="8"/>
      <c r="G676" s="8">
        <v>6890896</v>
      </c>
    </row>
    <row r="677" spans="1:7" ht="16.5" thickBot="1" x14ac:dyDescent="0.3">
      <c r="A677" s="4"/>
      <c r="B677" s="4"/>
      <c r="C677" s="4"/>
      <c r="D677" s="3" t="s">
        <v>139</v>
      </c>
      <c r="E677" s="10">
        <f>SUM(E671:E676)</f>
        <v>270507645</v>
      </c>
      <c r="F677" s="8"/>
      <c r="G677" s="10">
        <f>SUM(G671:G676)</f>
        <v>254859916</v>
      </c>
    </row>
    <row r="678" spans="1:7" ht="16.5" thickTop="1" x14ac:dyDescent="0.25">
      <c r="A678" s="4"/>
      <c r="B678" s="4"/>
      <c r="C678" s="4"/>
      <c r="D678" s="4"/>
      <c r="E678" s="4"/>
      <c r="F678" s="4"/>
      <c r="G678" s="4"/>
    </row>
    <row r="679" spans="1:7" ht="15.75" x14ac:dyDescent="0.25">
      <c r="A679" s="4"/>
      <c r="B679" s="4"/>
      <c r="C679" s="4"/>
      <c r="D679" s="4"/>
      <c r="E679" s="4"/>
      <c r="F679" s="4"/>
      <c r="G679" s="4"/>
    </row>
    <row r="680" spans="1:7" ht="15.75" x14ac:dyDescent="0.25">
      <c r="A680" s="3" t="s">
        <v>504</v>
      </c>
      <c r="B680" s="3"/>
      <c r="C680" s="3"/>
      <c r="D680" s="3"/>
      <c r="E680" s="3"/>
      <c r="F680" s="3"/>
      <c r="G680" s="3"/>
    </row>
    <row r="681" spans="1:7" ht="15.75" x14ac:dyDescent="0.25">
      <c r="A681" s="4"/>
      <c r="B681" s="4"/>
      <c r="C681" s="4"/>
      <c r="D681" s="4"/>
      <c r="E681" s="4"/>
      <c r="F681" s="4"/>
      <c r="G681" s="4"/>
    </row>
    <row r="682" spans="1:7" ht="15.75" x14ac:dyDescent="0.25">
      <c r="A682" s="4" t="s">
        <v>505</v>
      </c>
      <c r="B682" s="4"/>
      <c r="C682" s="4"/>
      <c r="D682" s="4"/>
      <c r="E682" s="4"/>
      <c r="F682" s="4"/>
      <c r="G682" s="4"/>
    </row>
    <row r="683" spans="1:7" ht="15.75" x14ac:dyDescent="0.25">
      <c r="A683" s="4" t="s">
        <v>425</v>
      </c>
      <c r="B683" s="4"/>
      <c r="C683" s="4"/>
      <c r="D683" s="4"/>
      <c r="E683" s="4"/>
      <c r="F683" s="4"/>
      <c r="G683" s="4"/>
    </row>
    <row r="684" spans="1:7" ht="15.75" x14ac:dyDescent="0.25">
      <c r="A684" s="4"/>
      <c r="B684" s="4"/>
      <c r="C684" s="4"/>
      <c r="D684" s="4"/>
      <c r="E684" s="4"/>
      <c r="F684" s="4"/>
      <c r="G684" s="4"/>
    </row>
    <row r="685" spans="1:7" ht="15.75" x14ac:dyDescent="0.25">
      <c r="A685" s="4"/>
      <c r="B685" s="4" t="s">
        <v>128</v>
      </c>
      <c r="C685" s="4"/>
      <c r="D685" s="4"/>
      <c r="E685" s="6">
        <v>2018</v>
      </c>
      <c r="F685" s="8"/>
      <c r="G685" s="6">
        <v>2017</v>
      </c>
    </row>
    <row r="686" spans="1:7" ht="15.75" x14ac:dyDescent="0.25">
      <c r="A686" s="4"/>
      <c r="B686" s="4" t="s">
        <v>506</v>
      </c>
      <c r="C686" s="4"/>
      <c r="D686" s="4"/>
      <c r="E686" s="8">
        <v>30308910</v>
      </c>
      <c r="F686" s="8"/>
      <c r="G686" s="8">
        <v>31006861</v>
      </c>
    </row>
    <row r="687" spans="1:7" ht="15.75" x14ac:dyDescent="0.25">
      <c r="A687" s="4"/>
      <c r="B687" s="4" t="s">
        <v>507</v>
      </c>
      <c r="C687" s="4"/>
      <c r="D687" s="4"/>
      <c r="E687" s="8">
        <v>3781104</v>
      </c>
      <c r="F687" s="8"/>
      <c r="G687" s="8">
        <v>4482283</v>
      </c>
    </row>
    <row r="688" spans="1:7" ht="16.5" thickBot="1" x14ac:dyDescent="0.3">
      <c r="A688" s="4"/>
      <c r="B688" s="4"/>
      <c r="C688" s="4"/>
      <c r="D688" s="3" t="s">
        <v>139</v>
      </c>
      <c r="E688" s="10">
        <f>+E686+E687</f>
        <v>34090014</v>
      </c>
      <c r="F688" s="8"/>
      <c r="G688" s="10">
        <f>+G686+G687</f>
        <v>35489144</v>
      </c>
    </row>
    <row r="689" spans="1:8" ht="16.5" thickTop="1" x14ac:dyDescent="0.25">
      <c r="A689" s="4"/>
      <c r="B689" s="4"/>
      <c r="C689" s="4"/>
      <c r="D689" s="4"/>
      <c r="E689" s="4"/>
      <c r="F689" s="4"/>
      <c r="G689" s="4"/>
    </row>
    <row r="690" spans="1:8" ht="15.75" x14ac:dyDescent="0.25">
      <c r="A690" s="4"/>
      <c r="B690" s="4"/>
      <c r="C690" s="4"/>
      <c r="D690" s="4"/>
      <c r="E690" s="4"/>
      <c r="F690" s="4"/>
      <c r="G690" s="4"/>
    </row>
    <row r="691" spans="1:8" ht="15.75" x14ac:dyDescent="0.25">
      <c r="A691" s="4"/>
      <c r="B691" s="4"/>
      <c r="C691" s="4"/>
      <c r="D691" s="4"/>
      <c r="E691" s="4"/>
      <c r="F691" s="4"/>
      <c r="G691" s="4"/>
    </row>
    <row r="692" spans="1:8" ht="15.75" x14ac:dyDescent="0.25">
      <c r="A692" s="3" t="s">
        <v>508</v>
      </c>
      <c r="B692" s="3"/>
      <c r="C692" s="3"/>
      <c r="D692" s="3"/>
      <c r="E692" s="3"/>
      <c r="F692" s="3"/>
      <c r="G692" s="3"/>
    </row>
    <row r="693" spans="1:8" ht="15.75" x14ac:dyDescent="0.25">
      <c r="A693" s="4"/>
      <c r="B693" s="4"/>
      <c r="C693" s="4"/>
      <c r="D693" s="4"/>
      <c r="E693" s="4"/>
      <c r="F693" s="4"/>
      <c r="G693" s="4"/>
    </row>
    <row r="694" spans="1:8" ht="15.75" x14ac:dyDescent="0.25">
      <c r="A694" s="4" t="s">
        <v>509</v>
      </c>
      <c r="B694" s="4"/>
      <c r="C694" s="4"/>
      <c r="D694" s="4"/>
      <c r="E694" s="4"/>
      <c r="F694" s="4"/>
      <c r="G694" s="4"/>
    </row>
    <row r="695" spans="1:8" ht="15.75" x14ac:dyDescent="0.25">
      <c r="A695" s="4" t="s">
        <v>425</v>
      </c>
      <c r="B695" s="4"/>
      <c r="C695" s="4"/>
      <c r="D695" s="4"/>
      <c r="E695" s="4"/>
      <c r="F695" s="4"/>
      <c r="G695" s="4"/>
    </row>
    <row r="696" spans="1:8" ht="15.75" x14ac:dyDescent="0.25">
      <c r="A696" s="4"/>
      <c r="B696" s="4"/>
      <c r="C696" s="4"/>
      <c r="D696" s="4"/>
      <c r="E696" s="4"/>
      <c r="F696" s="4"/>
      <c r="G696" s="4"/>
    </row>
    <row r="697" spans="1:8" ht="15.75" x14ac:dyDescent="0.25">
      <c r="A697" s="4"/>
      <c r="B697" s="4" t="s">
        <v>128</v>
      </c>
      <c r="C697" s="4"/>
      <c r="D697" s="4"/>
      <c r="E697" s="6">
        <v>2018</v>
      </c>
      <c r="F697" s="8"/>
      <c r="G697" s="6">
        <v>2017</v>
      </c>
    </row>
    <row r="698" spans="1:8" ht="15.75" x14ac:dyDescent="0.25">
      <c r="A698" s="4"/>
      <c r="B698" s="4" t="s">
        <v>510</v>
      </c>
      <c r="C698" s="4"/>
      <c r="D698" s="4"/>
      <c r="E698" s="8">
        <v>5256853</v>
      </c>
      <c r="F698" s="8"/>
      <c r="G698" s="8">
        <v>9148648</v>
      </c>
    </row>
    <row r="699" spans="1:8" ht="15.75" x14ac:dyDescent="0.25">
      <c r="A699" s="4"/>
      <c r="B699" s="4" t="s">
        <v>511</v>
      </c>
      <c r="C699" s="4"/>
      <c r="D699" s="4"/>
      <c r="E699" s="8">
        <v>2153940</v>
      </c>
      <c r="F699" s="8"/>
      <c r="G699" s="8">
        <v>3208937</v>
      </c>
      <c r="H699" s="1"/>
    </row>
    <row r="700" spans="1:8" ht="15.75" x14ac:dyDescent="0.25">
      <c r="A700" s="4"/>
      <c r="B700" s="4" t="s">
        <v>512</v>
      </c>
      <c r="C700" s="4"/>
      <c r="D700" s="4"/>
      <c r="E700" s="8">
        <v>3235645</v>
      </c>
      <c r="F700" s="8"/>
      <c r="G700" s="8">
        <v>9303638</v>
      </c>
      <c r="H700" s="1"/>
    </row>
    <row r="701" spans="1:8" ht="15.75" x14ac:dyDescent="0.25">
      <c r="A701" s="4"/>
      <c r="B701" s="4" t="s">
        <v>513</v>
      </c>
      <c r="C701" s="4"/>
      <c r="D701" s="4"/>
      <c r="E701" s="8">
        <v>2957735</v>
      </c>
      <c r="F701" s="8"/>
      <c r="G701" s="8">
        <v>4943907</v>
      </c>
      <c r="H701" s="1"/>
    </row>
    <row r="702" spans="1:8" ht="15.75" x14ac:dyDescent="0.25">
      <c r="A702" s="4"/>
      <c r="B702" s="4" t="s">
        <v>514</v>
      </c>
      <c r="C702" s="4"/>
      <c r="D702" s="4"/>
      <c r="E702" s="8">
        <v>27244742</v>
      </c>
      <c r="F702" s="8"/>
      <c r="G702" s="8">
        <v>23437880</v>
      </c>
      <c r="H702" s="1"/>
    </row>
    <row r="703" spans="1:8" ht="15.75" x14ac:dyDescent="0.25">
      <c r="A703" s="4"/>
      <c r="B703" s="4" t="s">
        <v>515</v>
      </c>
      <c r="C703" s="4"/>
      <c r="D703" s="4"/>
      <c r="E703" s="8">
        <v>2452030</v>
      </c>
      <c r="F703" s="8"/>
      <c r="G703" s="8">
        <v>3336035</v>
      </c>
      <c r="H703" s="1"/>
    </row>
    <row r="704" spans="1:8" ht="15.75" x14ac:dyDescent="0.25">
      <c r="A704" s="4"/>
      <c r="B704" s="4" t="s">
        <v>516</v>
      </c>
      <c r="C704" s="4"/>
      <c r="D704" s="4"/>
      <c r="E704" s="8">
        <v>922348</v>
      </c>
      <c r="F704" s="8"/>
      <c r="G704" s="8">
        <v>2301196</v>
      </c>
      <c r="H704" s="1"/>
    </row>
    <row r="705" spans="1:8" ht="15.75" x14ac:dyDescent="0.25">
      <c r="A705" s="4"/>
      <c r="B705" s="4" t="s">
        <v>517</v>
      </c>
      <c r="C705" s="4"/>
      <c r="D705" s="4"/>
      <c r="E705" s="8">
        <v>2365078</v>
      </c>
      <c r="F705" s="8"/>
      <c r="G705" s="8">
        <v>4185955</v>
      </c>
      <c r="H705" s="1"/>
    </row>
    <row r="706" spans="1:8" ht="16.5" thickBot="1" x14ac:dyDescent="0.3">
      <c r="A706" s="4"/>
      <c r="B706" s="4"/>
      <c r="C706" s="4"/>
      <c r="D706" s="3" t="s">
        <v>139</v>
      </c>
      <c r="E706" s="10">
        <f>SUM(E698:E705)</f>
        <v>46588371</v>
      </c>
      <c r="F706" s="8"/>
      <c r="G706" s="10">
        <f>SUM(G698:G705)</f>
        <v>59866196</v>
      </c>
      <c r="H706" s="1"/>
    </row>
    <row r="707" spans="1:8" ht="16.5" thickTop="1" x14ac:dyDescent="0.25">
      <c r="A707" s="4"/>
      <c r="B707" s="4"/>
      <c r="C707" s="4"/>
      <c r="D707" s="4"/>
      <c r="E707" s="8"/>
      <c r="F707" s="4"/>
      <c r="G707" s="4"/>
    </row>
    <row r="708" spans="1:8" ht="15.75" x14ac:dyDescent="0.25">
      <c r="A708" s="4"/>
      <c r="B708" s="4"/>
      <c r="C708" s="4" t="s">
        <v>107</v>
      </c>
      <c r="D708" s="4"/>
      <c r="E708" s="8"/>
      <c r="F708" s="4"/>
      <c r="G708" s="4"/>
    </row>
    <row r="709" spans="1:8" ht="15.75" x14ac:dyDescent="0.25">
      <c r="A709" s="3" t="s">
        <v>518</v>
      </c>
      <c r="B709" s="3"/>
      <c r="C709" s="3"/>
      <c r="D709" s="3"/>
      <c r="E709" s="45"/>
      <c r="F709" s="3"/>
      <c r="G709" s="3"/>
    </row>
    <row r="710" spans="1:8" ht="15.75" x14ac:dyDescent="0.25">
      <c r="A710" s="4"/>
      <c r="B710" s="4"/>
      <c r="C710" s="4"/>
      <c r="D710" s="4"/>
      <c r="E710" s="4"/>
      <c r="F710" s="4"/>
      <c r="G710" s="4"/>
    </row>
    <row r="711" spans="1:8" ht="15.75" x14ac:dyDescent="0.25">
      <c r="A711" s="4" t="s">
        <v>519</v>
      </c>
      <c r="B711" s="4"/>
      <c r="C711" s="4"/>
      <c r="D711" s="4"/>
      <c r="E711" s="4"/>
      <c r="F711" s="4"/>
      <c r="G711" s="4"/>
    </row>
    <row r="712" spans="1:8" ht="15.75" x14ac:dyDescent="0.25">
      <c r="A712" s="4"/>
      <c r="B712" s="4"/>
      <c r="C712" s="4"/>
      <c r="D712" s="4"/>
      <c r="E712" s="4"/>
      <c r="F712" s="4"/>
      <c r="G712" s="4"/>
    </row>
    <row r="713" spans="1:8" ht="15.75" x14ac:dyDescent="0.25">
      <c r="A713" s="4"/>
      <c r="B713" s="4"/>
      <c r="C713" s="4"/>
      <c r="D713" s="4"/>
      <c r="E713" s="4"/>
      <c r="F713" s="4"/>
      <c r="G713" s="4"/>
    </row>
    <row r="714" spans="1:8" ht="15.75" x14ac:dyDescent="0.25">
      <c r="A714" s="4"/>
      <c r="B714" s="4" t="s">
        <v>128</v>
      </c>
      <c r="C714" s="4"/>
      <c r="D714" s="4"/>
      <c r="E714" s="6">
        <v>2018</v>
      </c>
      <c r="F714" s="8"/>
      <c r="G714" s="6">
        <v>2017</v>
      </c>
    </row>
    <row r="715" spans="1:8" ht="15.75" x14ac:dyDescent="0.25">
      <c r="A715" s="4"/>
      <c r="B715" s="4" t="s">
        <v>520</v>
      </c>
      <c r="C715" s="4"/>
      <c r="D715" s="4"/>
      <c r="E715" s="8">
        <f>+G717</f>
        <v>6802170</v>
      </c>
      <c r="F715" s="8"/>
      <c r="G715" s="8">
        <v>5736287</v>
      </c>
    </row>
    <row r="716" spans="1:8" ht="15.75" x14ac:dyDescent="0.25">
      <c r="A716" s="4"/>
      <c r="B716" s="4" t="s">
        <v>521</v>
      </c>
      <c r="C716" s="4"/>
      <c r="D716" s="4"/>
      <c r="E716" s="8">
        <v>10936044</v>
      </c>
      <c r="F716" s="8"/>
      <c r="G716" s="8">
        <v>1065883</v>
      </c>
    </row>
    <row r="717" spans="1:8" ht="16.5" thickBot="1" x14ac:dyDescent="0.3">
      <c r="A717" s="4"/>
      <c r="B717" s="4"/>
      <c r="C717" s="4"/>
      <c r="D717" s="3" t="s">
        <v>139</v>
      </c>
      <c r="E717" s="10">
        <f>+E715+E716</f>
        <v>17738214</v>
      </c>
      <c r="F717" s="8"/>
      <c r="G717" s="10">
        <f>+G715+G716</f>
        <v>6802170</v>
      </c>
    </row>
    <row r="718" spans="1:8" ht="16.5" thickTop="1" x14ac:dyDescent="0.25">
      <c r="A718" s="4"/>
      <c r="B718" s="4"/>
      <c r="C718" s="4"/>
      <c r="D718" s="4"/>
      <c r="E718" s="4"/>
      <c r="F718" s="4"/>
      <c r="G718" s="4"/>
    </row>
    <row r="719" spans="1:8" ht="15.75" x14ac:dyDescent="0.25">
      <c r="A719" s="4"/>
      <c r="B719" s="4"/>
      <c r="C719" s="4"/>
      <c r="D719" s="4"/>
      <c r="E719" s="4"/>
      <c r="F719" s="4"/>
      <c r="G719" s="4"/>
    </row>
    <row r="720" spans="1:8" ht="15.75" x14ac:dyDescent="0.25">
      <c r="A720" s="3" t="s">
        <v>522</v>
      </c>
      <c r="B720" s="3"/>
      <c r="C720" s="3"/>
      <c r="D720" s="3"/>
      <c r="E720" s="3"/>
      <c r="F720" s="3"/>
      <c r="G720" s="3"/>
    </row>
    <row r="721" spans="1:7" ht="15.75" x14ac:dyDescent="0.25">
      <c r="A721" s="4"/>
      <c r="B721" s="4"/>
      <c r="C721" s="4"/>
      <c r="D721" s="4"/>
      <c r="E721" s="4"/>
      <c r="F721" s="4"/>
      <c r="G721" s="4"/>
    </row>
    <row r="722" spans="1:7" ht="15.75" x14ac:dyDescent="0.25">
      <c r="A722" s="4" t="s">
        <v>523</v>
      </c>
      <c r="B722" s="4"/>
      <c r="C722" s="4"/>
      <c r="D722" s="4"/>
      <c r="E722" s="4"/>
      <c r="F722" s="4"/>
      <c r="G722" s="4"/>
    </row>
    <row r="723" spans="1:7" ht="15.75" x14ac:dyDescent="0.25">
      <c r="A723" s="4"/>
      <c r="B723" s="4"/>
      <c r="C723" s="4"/>
      <c r="D723" s="4"/>
      <c r="E723" s="4"/>
      <c r="F723" s="4"/>
      <c r="G723" s="4"/>
    </row>
    <row r="724" spans="1:7" ht="15.75" x14ac:dyDescent="0.25">
      <c r="A724" s="4"/>
      <c r="B724" s="4"/>
      <c r="C724" s="4"/>
      <c r="D724" s="4"/>
      <c r="E724" s="4"/>
      <c r="F724" s="4"/>
      <c r="G724" s="4"/>
    </row>
    <row r="725" spans="1:7" ht="15.75" x14ac:dyDescent="0.25">
      <c r="A725" s="4"/>
      <c r="B725" s="4" t="s">
        <v>128</v>
      </c>
      <c r="C725" s="4"/>
      <c r="D725" s="4"/>
      <c r="E725" s="6">
        <v>2018</v>
      </c>
      <c r="F725" s="8"/>
      <c r="G725" s="6">
        <v>2017</v>
      </c>
    </row>
    <row r="726" spans="1:7" ht="15.75" x14ac:dyDescent="0.25">
      <c r="A726" s="4"/>
      <c r="B726" s="4" t="s">
        <v>524</v>
      </c>
      <c r="C726" s="4"/>
      <c r="D726" s="4"/>
      <c r="E726" s="8">
        <v>1073348</v>
      </c>
      <c r="F726" s="8"/>
      <c r="G726" s="8">
        <v>931533</v>
      </c>
    </row>
    <row r="727" spans="1:7" ht="16.5" thickBot="1" x14ac:dyDescent="0.3">
      <c r="A727" s="4"/>
      <c r="B727" s="4"/>
      <c r="C727" s="4"/>
      <c r="D727" s="3" t="s">
        <v>139</v>
      </c>
      <c r="E727" s="10">
        <f>+E726</f>
        <v>1073348</v>
      </c>
      <c r="F727" s="8"/>
      <c r="G727" s="10">
        <f>+G726</f>
        <v>931533</v>
      </c>
    </row>
    <row r="728" spans="1:7" ht="16.5" thickTop="1" x14ac:dyDescent="0.25">
      <c r="A728" s="4"/>
      <c r="B728" s="4"/>
      <c r="C728" s="4"/>
      <c r="D728" s="4"/>
      <c r="E728" s="4"/>
      <c r="F728" s="4"/>
      <c r="G728" s="4"/>
    </row>
    <row r="729" spans="1:7" ht="15.75" x14ac:dyDescent="0.25">
      <c r="A729" s="4"/>
      <c r="B729" s="4"/>
      <c r="C729" s="4"/>
      <c r="D729" s="4"/>
      <c r="E729" s="4"/>
      <c r="F729" s="4"/>
      <c r="G729" s="4"/>
    </row>
    <row r="730" spans="1:7" ht="15.75" x14ac:dyDescent="0.25">
      <c r="A730" s="4"/>
      <c r="B730" s="4"/>
      <c r="C730" s="4"/>
      <c r="D730" s="4"/>
      <c r="E730" s="4"/>
      <c r="F730" s="4"/>
      <c r="G730" s="4"/>
    </row>
    <row r="731" spans="1:7" ht="15.75" x14ac:dyDescent="0.25">
      <c r="A731" s="4"/>
      <c r="B731" s="4"/>
      <c r="C731" s="4"/>
      <c r="D731" s="4"/>
      <c r="E731" s="4"/>
      <c r="F731" s="4"/>
      <c r="G731" s="4"/>
    </row>
    <row r="732" spans="1:7" ht="15.75" x14ac:dyDescent="0.25">
      <c r="A732" s="4"/>
      <c r="B732" s="4"/>
      <c r="C732" s="4"/>
      <c r="D732" s="4"/>
      <c r="E732" s="4"/>
      <c r="F732" s="4"/>
      <c r="G732" s="4"/>
    </row>
    <row r="733" spans="1:7" ht="15.75" x14ac:dyDescent="0.25">
      <c r="A733" s="4"/>
      <c r="B733" s="4"/>
      <c r="C733" s="4"/>
      <c r="D733" s="4"/>
      <c r="E733" s="4"/>
      <c r="F733" s="4"/>
      <c r="G733" s="4"/>
    </row>
    <row r="734" spans="1:7" ht="15.75" x14ac:dyDescent="0.25">
      <c r="A734" s="4"/>
      <c r="B734" s="4"/>
      <c r="C734" s="4"/>
      <c r="D734" s="4"/>
      <c r="E734" s="4"/>
      <c r="F734" s="4"/>
      <c r="G734" s="4"/>
    </row>
    <row r="735" spans="1:7" ht="15.75" x14ac:dyDescent="0.25">
      <c r="A735" s="4"/>
      <c r="B735" s="4"/>
      <c r="C735" s="4"/>
      <c r="D735" s="4"/>
      <c r="E735" s="4"/>
      <c r="F735" s="4"/>
      <c r="G735" s="4"/>
    </row>
    <row r="736" spans="1:7" ht="15.75" x14ac:dyDescent="0.25">
      <c r="A736" s="4"/>
      <c r="B736" s="4"/>
      <c r="C736" s="4"/>
      <c r="D736" s="4"/>
      <c r="E736" s="4"/>
      <c r="F736" s="4"/>
      <c r="G736" s="4"/>
    </row>
    <row r="737" spans="1:9" ht="15.75" x14ac:dyDescent="0.25">
      <c r="A737" s="4"/>
      <c r="B737" s="4"/>
      <c r="C737" s="4"/>
      <c r="D737" s="4"/>
      <c r="E737" s="4"/>
      <c r="F737" s="4"/>
      <c r="G737" s="4"/>
    </row>
    <row r="738" spans="1:9" ht="15.75" x14ac:dyDescent="0.25">
      <c r="A738" s="4"/>
      <c r="B738" s="4"/>
      <c r="C738" s="4"/>
      <c r="D738" s="4"/>
      <c r="E738" s="4"/>
      <c r="F738" s="4"/>
      <c r="G738" s="4"/>
    </row>
    <row r="739" spans="1:9" ht="15.75" x14ac:dyDescent="0.25">
      <c r="A739" s="4"/>
      <c r="B739" s="4"/>
      <c r="C739" s="4"/>
      <c r="D739" s="4"/>
      <c r="E739" s="4"/>
      <c r="F739" s="4"/>
      <c r="G739" s="4"/>
    </row>
    <row r="740" spans="1:9" ht="15.75" x14ac:dyDescent="0.25">
      <c r="A740" s="3" t="s">
        <v>525</v>
      </c>
      <c r="B740" s="3"/>
      <c r="C740" s="3"/>
      <c r="D740" s="3"/>
      <c r="E740" s="3"/>
      <c r="F740" s="3"/>
      <c r="G740" s="3"/>
    </row>
    <row r="741" spans="1:9" ht="15.75" x14ac:dyDescent="0.25">
      <c r="A741" s="4"/>
      <c r="B741" s="4"/>
      <c r="C741" s="4"/>
      <c r="D741" s="4"/>
      <c r="E741" s="4"/>
      <c r="F741" s="4"/>
      <c r="G741" s="4"/>
    </row>
    <row r="742" spans="1:9" ht="15.75" x14ac:dyDescent="0.25">
      <c r="A742" s="4" t="s">
        <v>526</v>
      </c>
      <c r="B742" s="4"/>
      <c r="C742" s="4"/>
      <c r="D742" s="4"/>
      <c r="E742" s="4"/>
      <c r="F742" s="4"/>
      <c r="G742" s="4"/>
    </row>
    <row r="743" spans="1:9" ht="15.75" x14ac:dyDescent="0.25">
      <c r="A743" s="4"/>
      <c r="B743" s="4"/>
      <c r="C743" s="4"/>
      <c r="D743" s="4"/>
      <c r="E743" s="4"/>
      <c r="F743" s="4"/>
      <c r="G743" s="4" t="s">
        <v>107</v>
      </c>
    </row>
    <row r="744" spans="1:9" ht="15.75" x14ac:dyDescent="0.25">
      <c r="A744" s="4"/>
      <c r="B744" s="4"/>
      <c r="C744" s="4"/>
      <c r="D744" s="4"/>
      <c r="E744" s="4"/>
      <c r="F744" s="4"/>
      <c r="G744" s="4"/>
      <c r="H744" s="46"/>
    </row>
    <row r="745" spans="1:9" ht="15.75" x14ac:dyDescent="0.25">
      <c r="A745" s="4"/>
      <c r="B745" s="4" t="s">
        <v>128</v>
      </c>
      <c r="C745" s="4"/>
      <c r="D745" s="4"/>
      <c r="E745" s="6">
        <v>2018</v>
      </c>
      <c r="F745" s="8"/>
      <c r="G745" s="6">
        <v>2017</v>
      </c>
      <c r="H745" s="46"/>
    </row>
    <row r="746" spans="1:9" ht="15.75" x14ac:dyDescent="0.25">
      <c r="A746" s="4"/>
      <c r="B746" s="4" t="s">
        <v>527</v>
      </c>
      <c r="C746" s="4"/>
      <c r="D746" s="4"/>
      <c r="E746" s="8">
        <v>592358</v>
      </c>
      <c r="F746" s="8"/>
      <c r="G746" s="8">
        <v>3158198</v>
      </c>
      <c r="H746" s="47"/>
    </row>
    <row r="747" spans="1:9" ht="15.75" x14ac:dyDescent="0.25">
      <c r="A747" s="4"/>
      <c r="B747" s="4" t="s">
        <v>528</v>
      </c>
      <c r="C747" s="4"/>
      <c r="D747" s="4"/>
      <c r="E747" s="8">
        <v>2854550</v>
      </c>
      <c r="F747" s="8"/>
      <c r="G747" s="8">
        <v>2993400</v>
      </c>
      <c r="H747" s="46"/>
      <c r="I747" s="46"/>
    </row>
    <row r="748" spans="1:9" ht="15.75" x14ac:dyDescent="0.25">
      <c r="A748" s="4"/>
      <c r="B748" s="4" t="s">
        <v>529</v>
      </c>
      <c r="C748" s="4"/>
      <c r="D748" s="4"/>
      <c r="E748" s="8">
        <v>3995954</v>
      </c>
      <c r="F748" s="8"/>
      <c r="G748" s="8">
        <v>3355371</v>
      </c>
      <c r="H748" s="46"/>
      <c r="I748" s="46"/>
    </row>
    <row r="749" spans="1:9" ht="15.75" x14ac:dyDescent="0.25">
      <c r="A749" s="4"/>
      <c r="B749" s="4" t="s">
        <v>530</v>
      </c>
      <c r="C749" s="4"/>
      <c r="D749" s="4"/>
      <c r="E749" s="8">
        <v>110811033</v>
      </c>
      <c r="F749" s="8"/>
      <c r="G749" s="8">
        <v>116085000</v>
      </c>
      <c r="H749" s="1"/>
      <c r="I749" s="46"/>
    </row>
    <row r="750" spans="1:9" ht="15.75" x14ac:dyDescent="0.25">
      <c r="A750" s="4"/>
      <c r="B750" s="4" t="s">
        <v>531</v>
      </c>
      <c r="C750" s="4"/>
      <c r="D750" s="4"/>
      <c r="E750" s="8">
        <v>1285650</v>
      </c>
      <c r="F750" s="8"/>
      <c r="G750" s="8">
        <v>3330585</v>
      </c>
      <c r="H750" s="46"/>
      <c r="I750" s="46"/>
    </row>
    <row r="751" spans="1:9" ht="15.75" x14ac:dyDescent="0.25">
      <c r="A751" s="4"/>
      <c r="B751" s="4" t="s">
        <v>532</v>
      </c>
      <c r="C751" s="4"/>
      <c r="D751" s="4"/>
      <c r="E751" s="8">
        <v>20259255</v>
      </c>
      <c r="F751" s="8"/>
      <c r="G751" s="8">
        <v>7514438</v>
      </c>
      <c r="H751" s="1"/>
      <c r="I751" s="46"/>
    </row>
    <row r="752" spans="1:9" ht="15.75" x14ac:dyDescent="0.25">
      <c r="A752" s="4"/>
      <c r="B752" s="4" t="s">
        <v>533</v>
      </c>
      <c r="C752" s="4"/>
      <c r="D752" s="4"/>
      <c r="E752" s="8">
        <v>1786991</v>
      </c>
      <c r="F752" s="8"/>
      <c r="G752" s="8">
        <v>402347</v>
      </c>
      <c r="H752" s="47"/>
      <c r="I752" s="46"/>
    </row>
    <row r="753" spans="1:9" ht="15.75" x14ac:dyDescent="0.25">
      <c r="A753" s="4"/>
      <c r="B753" s="4" t="s">
        <v>534</v>
      </c>
      <c r="C753" s="4"/>
      <c r="D753" s="4"/>
      <c r="E753" s="8">
        <v>35761700</v>
      </c>
      <c r="F753" s="8"/>
      <c r="G753" s="8">
        <v>41178527</v>
      </c>
      <c r="H753" s="47"/>
      <c r="I753" s="46"/>
    </row>
    <row r="754" spans="1:9" ht="15.75" x14ac:dyDescent="0.25">
      <c r="A754" s="4"/>
      <c r="B754" s="4" t="s">
        <v>535</v>
      </c>
      <c r="C754" s="4"/>
      <c r="D754" s="4"/>
      <c r="E754" s="8">
        <v>654254</v>
      </c>
      <c r="F754" s="8"/>
      <c r="G754" s="8">
        <v>654254</v>
      </c>
      <c r="H754" s="1"/>
    </row>
    <row r="755" spans="1:9" ht="15.75" x14ac:dyDescent="0.25">
      <c r="A755" s="4"/>
      <c r="B755" s="4" t="s">
        <v>536</v>
      </c>
      <c r="C755" s="4"/>
      <c r="D755" s="4"/>
      <c r="E755" s="8">
        <v>802587</v>
      </c>
      <c r="F755" s="8"/>
      <c r="G755" s="8">
        <v>2484054</v>
      </c>
      <c r="H755" s="1"/>
    </row>
    <row r="756" spans="1:9" ht="15.75" x14ac:dyDescent="0.25">
      <c r="A756" s="4"/>
      <c r="B756" s="4" t="s">
        <v>537</v>
      </c>
      <c r="C756" s="4"/>
      <c r="D756" s="4"/>
      <c r="E756" s="8">
        <v>250620</v>
      </c>
      <c r="F756" s="8"/>
      <c r="G756" s="8">
        <v>49560</v>
      </c>
      <c r="H756" s="1"/>
    </row>
    <row r="757" spans="1:9" ht="15.75" x14ac:dyDescent="0.25">
      <c r="A757" s="4"/>
      <c r="B757" s="4" t="s">
        <v>538</v>
      </c>
      <c r="C757" s="4"/>
      <c r="D757" s="4"/>
      <c r="E757" s="8">
        <v>615330</v>
      </c>
      <c r="F757" s="8"/>
      <c r="G757" s="8">
        <v>3912634</v>
      </c>
      <c r="H757" s="1"/>
    </row>
    <row r="758" spans="1:9" ht="16.5" thickBot="1" x14ac:dyDescent="0.3">
      <c r="A758" s="4"/>
      <c r="B758" s="4"/>
      <c r="C758" s="4"/>
      <c r="D758" s="4" t="s">
        <v>139</v>
      </c>
      <c r="E758" s="10">
        <f>SUM(E746:E757)</f>
        <v>179670282</v>
      </c>
      <c r="F758" s="8"/>
      <c r="G758" s="10">
        <f>SUM(G746:G757)</f>
        <v>185118368</v>
      </c>
    </row>
    <row r="759" spans="1:9" ht="16.5" thickTop="1" x14ac:dyDescent="0.25">
      <c r="A759" s="4"/>
      <c r="B759" s="4"/>
      <c r="C759" s="4"/>
      <c r="D759" s="4"/>
      <c r="E759" s="4"/>
      <c r="F759" s="4"/>
      <c r="G759" s="4"/>
      <c r="H759" s="2"/>
    </row>
    <row r="760" spans="1:9" x14ac:dyDescent="0.25">
      <c r="H760" s="2"/>
    </row>
  </sheetData>
  <mergeCells count="28">
    <mergeCell ref="B28:D28"/>
    <mergeCell ref="E28:G28"/>
    <mergeCell ref="A145:B145"/>
    <mergeCell ref="A146:B146"/>
    <mergeCell ref="B25:D25"/>
    <mergeCell ref="E25:G25"/>
    <mergeCell ref="B26:D26"/>
    <mergeCell ref="E26:G26"/>
    <mergeCell ref="B27:D27"/>
    <mergeCell ref="E27:G27"/>
    <mergeCell ref="B22:D22"/>
    <mergeCell ref="E22:G22"/>
    <mergeCell ref="B23:D23"/>
    <mergeCell ref="E23:G23"/>
    <mergeCell ref="B24:D24"/>
    <mergeCell ref="E24:G24"/>
    <mergeCell ref="B19:D19"/>
    <mergeCell ref="E19:G19"/>
    <mergeCell ref="B20:D20"/>
    <mergeCell ref="E20:G20"/>
    <mergeCell ref="B21:D21"/>
    <mergeCell ref="E21:G21"/>
    <mergeCell ref="A1:G1"/>
    <mergeCell ref="A2:G2"/>
    <mergeCell ref="A3:G3"/>
    <mergeCell ref="A6:G6"/>
    <mergeCell ref="B18:D18"/>
    <mergeCell ref="E18:G18"/>
  </mergeCells>
  <pageMargins left="0.23622047244094491" right="0.23622047244094491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NOTA DE LOS ESTADOS</vt:lpstr>
      <vt:lpstr>NOTA #10</vt:lpstr>
      <vt:lpstr>Nota EEFF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TIC</cp:lastModifiedBy>
  <cp:lastPrinted>2022-01-25T16:12:22Z</cp:lastPrinted>
  <dcterms:created xsi:type="dcterms:W3CDTF">2018-07-13T15:52:30Z</dcterms:created>
  <dcterms:modified xsi:type="dcterms:W3CDTF">2022-01-25T16:52:08Z</dcterms:modified>
</cp:coreProperties>
</file>