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velin\Desktop\OAIM\"/>
    </mc:Choice>
  </mc:AlternateContent>
  <bookViews>
    <workbookView xWindow="0" yWindow="0" windowWidth="20490" windowHeight="7755"/>
  </bookViews>
  <sheets>
    <sheet name="PP2022" sheetId="8" r:id="rId1"/>
  </sheets>
  <definedNames>
    <definedName name="_xlnm._FilterDatabase" localSheetId="0" hidden="1">'PP2022'!$B$9:$H$65</definedName>
    <definedName name="_xlnm.Print_Area" localSheetId="0">'PP2022'!$B$1:$H$413</definedName>
    <definedName name="_xlnm.Print_Titles" localSheetId="0">'PP2022'!$9:$9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2" i="8" l="1"/>
  <c r="D182" i="8"/>
  <c r="D181" i="8"/>
  <c r="D179" i="8"/>
  <c r="B178" i="8"/>
  <c r="B180" i="8" s="1"/>
  <c r="B181" i="8" s="1"/>
  <c r="B182" i="8" s="1"/>
  <c r="B185" i="8" s="1"/>
  <c r="B186" i="8" s="1"/>
  <c r="B187" i="8" s="1"/>
  <c r="B188" i="8" s="1"/>
  <c r="B189" i="8" s="1"/>
  <c r="B163" i="8"/>
  <c r="B164" i="8" s="1"/>
  <c r="D152" i="8"/>
  <c r="D151" i="8"/>
  <c r="D149" i="8"/>
  <c r="B148" i="8"/>
  <c r="B150" i="8" s="1"/>
  <c r="B151" i="8" s="1"/>
  <c r="B152" i="8" s="1"/>
  <c r="B155" i="8" s="1"/>
  <c r="B156" i="8" s="1"/>
  <c r="B157" i="8" s="1"/>
  <c r="B158" i="8" s="1"/>
  <c r="B159" i="8" s="1"/>
  <c r="B179" i="8" l="1"/>
  <c r="B149" i="8"/>
  <c r="D150" i="8"/>
  <c r="B165" i="8"/>
  <c r="B166" i="8" s="1"/>
  <c r="B167" i="8" s="1"/>
  <c r="B170" i="8" s="1"/>
  <c r="B171" i="8" s="1"/>
  <c r="B172" i="8" s="1"/>
  <c r="B173" i="8" s="1"/>
  <c r="B174" i="8" s="1"/>
  <c r="D180" i="8"/>
  <c r="B375" i="8" l="1"/>
  <c r="B376" i="8" s="1"/>
  <c r="B377" i="8" s="1"/>
  <c r="B378" i="8" s="1"/>
  <c r="B368" i="8"/>
  <c r="B369" i="8" s="1"/>
  <c r="B370" i="8" s="1"/>
  <c r="B371" i="8" s="1"/>
  <c r="B362" i="8"/>
  <c r="B363" i="8" s="1"/>
  <c r="B364" i="8" s="1"/>
  <c r="B356" i="8"/>
  <c r="B357" i="8" s="1"/>
  <c r="B358" i="8" s="1"/>
  <c r="B331" i="8"/>
  <c r="B332" i="8" s="1"/>
  <c r="B333" i="8" s="1"/>
  <c r="B334" i="8" s="1"/>
  <c r="B335" i="8" s="1"/>
  <c r="B338" i="8" s="1"/>
  <c r="B339" i="8" s="1"/>
  <c r="B340" i="8" s="1"/>
  <c r="B341" i="8" s="1"/>
  <c r="B344" i="8" s="1"/>
  <c r="B345" i="8" s="1"/>
  <c r="B346" i="8" s="1"/>
  <c r="B349" i="8" s="1"/>
  <c r="B325" i="8"/>
  <c r="B326" i="8" s="1"/>
  <c r="B327" i="8" s="1"/>
  <c r="B319" i="8"/>
  <c r="B320" i="8" s="1"/>
  <c r="B321" i="8" s="1"/>
  <c r="B294" i="8"/>
  <c r="B295" i="8" s="1"/>
  <c r="B296" i="8" s="1"/>
  <c r="B297" i="8" s="1"/>
  <c r="B298" i="8" s="1"/>
  <c r="B301" i="8" s="1"/>
  <c r="B302" i="8" s="1"/>
  <c r="B303" i="8" s="1"/>
  <c r="B304" i="8" s="1"/>
  <c r="B307" i="8" s="1"/>
  <c r="B308" i="8" s="1"/>
  <c r="B309" i="8" s="1"/>
  <c r="B312" i="8" s="1"/>
  <c r="B282" i="8"/>
  <c r="B283" i="8" s="1"/>
  <c r="B284" i="8" s="1"/>
  <c r="B287" i="8" s="1"/>
  <c r="B288" i="8" s="1"/>
  <c r="B289" i="8" s="1"/>
  <c r="B290" i="8" s="1"/>
  <c r="B277" i="8"/>
  <c r="B278" i="8" s="1"/>
  <c r="B314" i="8" l="1"/>
  <c r="B313" i="8"/>
  <c r="B315" i="8" s="1"/>
  <c r="B350" i="8"/>
  <c r="B352" i="8" s="1"/>
  <c r="B351" i="8"/>
  <c r="B271" i="8" l="1"/>
  <c r="B265" i="8"/>
  <c r="B266" i="8" s="1"/>
  <c r="B267" i="8" s="1"/>
  <c r="B268" i="8" s="1"/>
  <c r="B203" i="8"/>
  <c r="B204" i="8" s="1"/>
  <c r="B205" i="8" s="1"/>
  <c r="B206" i="8" s="1"/>
  <c r="B207" i="8" s="1"/>
  <c r="B210" i="8" s="1"/>
  <c r="B211" i="8" s="1"/>
  <c r="B212" i="8" s="1"/>
  <c r="B213" i="8" s="1"/>
  <c r="B214" i="8" s="1"/>
  <c r="B215" i="8" s="1"/>
  <c r="B218" i="8" s="1"/>
  <c r="B219" i="8" s="1"/>
  <c r="B220" i="8" s="1"/>
  <c r="B221" i="8" s="1"/>
  <c r="B222" i="8" s="1"/>
  <c r="B225" i="8" s="1"/>
  <c r="B226" i="8" s="1"/>
  <c r="B227" i="8" s="1"/>
  <c r="B228" i="8" s="1"/>
  <c r="B229" i="8" s="1"/>
  <c r="B230" i="8" s="1"/>
  <c r="B233" i="8" s="1"/>
  <c r="B234" i="8" s="1"/>
  <c r="B235" i="8" s="1"/>
  <c r="B236" i="8" s="1"/>
  <c r="B237" i="8" s="1"/>
  <c r="B240" i="8" s="1"/>
  <c r="B241" i="8" s="1"/>
  <c r="B242" i="8" s="1"/>
  <c r="B243" i="8" s="1"/>
  <c r="B244" i="8" s="1"/>
  <c r="B247" i="8" s="1"/>
  <c r="B248" i="8" s="1"/>
  <c r="B249" i="8" s="1"/>
  <c r="B250" i="8" s="1"/>
  <c r="B251" i="8" s="1"/>
  <c r="B254" i="8" s="1"/>
  <c r="B255" i="8" s="1"/>
  <c r="B256" i="8" s="1"/>
  <c r="B257" i="8" s="1"/>
  <c r="B258" i="8" s="1"/>
  <c r="B259" i="8" s="1"/>
  <c r="B260" i="8" s="1"/>
  <c r="B261" i="8" s="1"/>
  <c r="B198" i="8"/>
  <c r="B199" i="8" s="1"/>
  <c r="B388" i="8" l="1"/>
  <c r="B389" i="8" s="1"/>
  <c r="B390" i="8" s="1"/>
  <c r="B391" i="8" s="1"/>
  <c r="B392" i="8" s="1"/>
  <c r="B393" i="8" s="1"/>
  <c r="B394" i="8" s="1"/>
  <c r="B395" i="8" s="1"/>
  <c r="B396" i="8" s="1"/>
  <c r="B129" i="8" l="1"/>
  <c r="B135" i="8" l="1"/>
  <c r="B136" i="8" s="1"/>
  <c r="B137" i="8" s="1"/>
  <c r="B130" i="8"/>
  <c r="B131" i="8" s="1"/>
  <c r="B123" i="8"/>
  <c r="B124" i="8" s="1"/>
  <c r="B125" i="8" s="1"/>
  <c r="B116" i="8"/>
  <c r="B117" i="8" s="1"/>
  <c r="B118" i="8" s="1"/>
  <c r="B109" i="8"/>
  <c r="B110" i="8" s="1"/>
  <c r="B111" i="8" s="1"/>
  <c r="B102" i="8"/>
  <c r="B103" i="8" s="1"/>
  <c r="B104" i="8" s="1"/>
  <c r="B91" i="8"/>
  <c r="B85" i="8"/>
  <c r="B86" i="8" s="1"/>
  <c r="B75" i="8"/>
  <c r="B69" i="8"/>
  <c r="B70" i="8" s="1"/>
  <c r="B63" i="8"/>
  <c r="B64" i="8" s="1"/>
  <c r="B65" i="8" s="1"/>
  <c r="B58" i="8"/>
  <c r="B59" i="8" s="1"/>
  <c r="B49" i="8"/>
  <c r="B50" i="8" s="1"/>
  <c r="B51" i="8" s="1"/>
  <c r="B52" i="8" s="1"/>
  <c r="B53" i="8" s="1"/>
  <c r="B54" i="8" s="1"/>
  <c r="B43" i="8"/>
  <c r="B44" i="8" s="1"/>
  <c r="B37" i="8"/>
  <c r="B33" i="8"/>
  <c r="B18" i="8"/>
  <c r="B19" i="8" s="1"/>
  <c r="B20" i="8" s="1"/>
  <c r="B21" i="8" s="1"/>
  <c r="B22" i="8" s="1"/>
  <c r="B23" i="8" s="1"/>
  <c r="B26" i="8" s="1"/>
  <c r="B27" i="8" s="1"/>
  <c r="B28" i="8" s="1"/>
  <c r="B12" i="8"/>
  <c r="B13" i="8" s="1"/>
  <c r="G394" i="8" l="1"/>
  <c r="G391" i="8"/>
  <c r="G395" i="8"/>
  <c r="G392" i="8"/>
  <c r="G396" i="8"/>
  <c r="G393" i="8"/>
  <c r="G390" i="8"/>
  <c r="G388" i="8"/>
  <c r="G389" i="8"/>
  <c r="H397" i="8" l="1"/>
  <c r="H398" i="8" s="1"/>
</calcChain>
</file>

<file path=xl/sharedStrings.xml><?xml version="1.0" encoding="utf-8"?>
<sst xmlns="http://schemas.openxmlformats.org/spreadsheetml/2006/main" count="628" uniqueCount="235">
  <si>
    <t>NO.</t>
  </si>
  <si>
    <t>DETALLE</t>
  </si>
  <si>
    <t>CANT.</t>
  </si>
  <si>
    <t>UNID.</t>
  </si>
  <si>
    <t>P.U.</t>
  </si>
  <si>
    <t>SUB-TOTAL</t>
  </si>
  <si>
    <t>TOTAL</t>
  </si>
  <si>
    <t>Aprobado por:</t>
  </si>
  <si>
    <t xml:space="preserve">Limpieza Continua y Final </t>
  </si>
  <si>
    <t>GASTOS INDIRECTOS</t>
  </si>
  <si>
    <t>M2</t>
  </si>
  <si>
    <t>ML</t>
  </si>
  <si>
    <t>DIRECCIÓN:</t>
  </si>
  <si>
    <t>CIRCUNSCRIPCIÓN</t>
  </si>
  <si>
    <t>MUNICIPIO:</t>
  </si>
  <si>
    <t>SANTO DOMINGO NORTE</t>
  </si>
  <si>
    <t>FECHA DE ELABORACIÓN:</t>
  </si>
  <si>
    <t xml:space="preserve">SUB-TOTAL GENERAL </t>
  </si>
  <si>
    <t>Dirección Técnica</t>
  </si>
  <si>
    <t xml:space="preserve">Gastos Administrativos </t>
  </si>
  <si>
    <t xml:space="preserve">Transporte </t>
  </si>
  <si>
    <t xml:space="preserve">Imprevisto </t>
  </si>
  <si>
    <t xml:space="preserve">Supervisión </t>
  </si>
  <si>
    <t xml:space="preserve">Seguros y Fianzas </t>
  </si>
  <si>
    <t>Servicios Sociales; Pensiones y Jubilaciones (Ley No.6-86)</t>
  </si>
  <si>
    <t>CODIA</t>
  </si>
  <si>
    <t>ITBIS (sobre el 10% de los trabajos cotizados)</t>
  </si>
  <si>
    <t>Elaborado por:</t>
  </si>
  <si>
    <t>Unidad de Presupuestos</t>
  </si>
  <si>
    <t xml:space="preserve"> </t>
  </si>
  <si>
    <t xml:space="preserve">ING. CRESENCIO PAREDES POLANCO </t>
  </si>
  <si>
    <t>Director Obras Públicas Municipales</t>
  </si>
  <si>
    <t xml:space="preserve">CONSTRUCCIÓN DE CONTENES </t>
  </si>
  <si>
    <t>Bote de Material Inservible producto de la Excavación e=20%</t>
  </si>
  <si>
    <t>M3</t>
  </si>
  <si>
    <t xml:space="preserve">Replanteo de Conténes </t>
  </si>
  <si>
    <t>P.A.</t>
  </si>
  <si>
    <t>A</t>
  </si>
  <si>
    <t>B</t>
  </si>
  <si>
    <t>Contén Pulido h=0.30m - Hormigón 210kg/cm2 b=0.50 h=0.30m - sección 0.105M2</t>
  </si>
  <si>
    <t>PRELIMINARES</t>
  </si>
  <si>
    <t>UND</t>
  </si>
  <si>
    <t xml:space="preserve">CONSTRUCCIÓN DE ACERAS </t>
  </si>
  <si>
    <t>C</t>
  </si>
  <si>
    <t>Bote de material inservible e=20%</t>
  </si>
  <si>
    <t>M3E</t>
  </si>
  <si>
    <t>Colocacion de letrero de obra</t>
  </si>
  <si>
    <t>Topografía</t>
  </si>
  <si>
    <t>Demolicion de contenes</t>
  </si>
  <si>
    <t>Bote del material producido por la demolicion e=35%</t>
  </si>
  <si>
    <t>Repique de acera</t>
  </si>
  <si>
    <t>CALLE  MARIA MONTES</t>
  </si>
  <si>
    <t>M3C</t>
  </si>
  <si>
    <t>Bote de material</t>
  </si>
  <si>
    <t>CALLE CAONABO</t>
  </si>
  <si>
    <t>CALLE BAHORUCO</t>
  </si>
  <si>
    <t>CALLE ENRIQUE BLANCO ( ENTRANDO POR EL COL. JUAN TOMAS)</t>
  </si>
  <si>
    <t xml:space="preserve">CALLE ENRIQUILLO </t>
  </si>
  <si>
    <t xml:space="preserve">  C/ ENRIQUILLO ESQ. ENRIQUE BLANCO</t>
  </si>
  <si>
    <t xml:space="preserve">  C/ ENRIQUILLO ESQ. MARIA MONTES</t>
  </si>
  <si>
    <t xml:space="preserve">  DEL SECTOR BRISAS DEL NORTE III</t>
  </si>
  <si>
    <t xml:space="preserve">LIMPIEZA </t>
  </si>
  <si>
    <t>TOTAL GENERAL  RD$</t>
  </si>
  <si>
    <t>D</t>
  </si>
  <si>
    <t>Excavación de Conténes a mano (21x0.50x0.30)mts</t>
  </si>
  <si>
    <t>Telford para Conténes (21,10x0.50x0.30)mts</t>
  </si>
  <si>
    <t>Repique de conten</t>
  </si>
  <si>
    <t>Suministro de material (caliche) regado nivelado y compactado (141,80*5,00*0,20)</t>
  </si>
  <si>
    <t>Limpieza con equipo (141,80*5**0,15)</t>
  </si>
  <si>
    <t>Excavación de Conténes a mano (154,70x0.50x0.30)mts</t>
  </si>
  <si>
    <t>Telford para Conténes (154,70x0.50x0.30)mts</t>
  </si>
  <si>
    <t>Excavación a mano (8,4x1.50x0.60)mts</t>
  </si>
  <si>
    <t>CONSTRUCCION DE BADENES FRENTE A LA BANCA SBM - L=8,40m; Ancho=1.50m</t>
  </si>
  <si>
    <t>Hormigón Ciclópeo (8,40x1.50x0.35)m</t>
  </si>
  <si>
    <t>Hormigón en Losa e=0.25m, hormigón (ligadora) f'c=210kg/cm2, Ø1/2"@0.20m AD y AC (8,40x1.50x0.25)m</t>
  </si>
  <si>
    <t>Limpieza con equipo (102,50*4,30*0,15)</t>
  </si>
  <si>
    <t>Suministro de material (caliche) regado nivelado y compactado 102,50*4,30*0,20)</t>
  </si>
  <si>
    <t>Limpieza con equipo (61,40*4,40*0,15)</t>
  </si>
  <si>
    <t xml:space="preserve">Bote de material </t>
  </si>
  <si>
    <t>Suministro de material (caliche) regado nivelado y compactado (61,40*4,40*0,20)</t>
  </si>
  <si>
    <t>CONSTRUCCION DE BADENES  L=13m; Ancho=1.50m</t>
  </si>
  <si>
    <t>Excavación a mano (13x1.50x0.60)mts</t>
  </si>
  <si>
    <t>Hormigón Ciclópeo (13x1.50x0.35)m</t>
  </si>
  <si>
    <t>Hormigón en Losa e=0.25m, hormigón (ligadora) f'c=210kg/cm2, Ø1/2"@0.20m AD y AC (13x1.50x0.25)m</t>
  </si>
  <si>
    <t>CONSTRUCCION DE BADENES  L=9,4m; Ancho=1.50m</t>
  </si>
  <si>
    <t>Excavación a mano (9,4x1.50x0.60)mts</t>
  </si>
  <si>
    <t>Hormigón Ciclópeo (9,4x1.50x0.35)m</t>
  </si>
  <si>
    <t>Hormigón en Losa e=0.25m, hormigón (ligadora) f'c=210kg/cm2, Ø1/2"@0.20m AD y AC (9,4x1.50x0.25)m</t>
  </si>
  <si>
    <t>Bote de material con Retropala CATA16E</t>
  </si>
  <si>
    <t>Resane en Acera, e=0.05m ; Hormigón 210kg/cm2 (ligadora)</t>
  </si>
  <si>
    <t>CONSTRUCCION DE BADENES  L=26,60m; Ancho=1.50m</t>
  </si>
  <si>
    <t>Hormigón en Losa e=0.25m, hormigón (ligadora) f'c=210kg/cm2, Ø1/2"@0.20m AD y AC (26,60x1.50x0.25)m</t>
  </si>
  <si>
    <t>Hormigón Ciclópeo (26,60x1.50x0.35)m</t>
  </si>
  <si>
    <t>Excavación a mano (26,60x1.50x0.60)mts</t>
  </si>
  <si>
    <t>CALLE CAONABO ESQ. ENRIQUILLO</t>
  </si>
  <si>
    <t>DÍA</t>
  </si>
  <si>
    <t>DIVERSAS CALLES</t>
  </si>
  <si>
    <t>CONSTRUCCION DE BADENES - L=40.00m; Ancho=1.50m</t>
  </si>
  <si>
    <t>Excavación a mano (7.80x1.50x0.60)mts</t>
  </si>
  <si>
    <t>Hormigón Ciclópeo (7.80x1.50x0.35)m</t>
  </si>
  <si>
    <t>Hormigón en Losa e=0.25m, hormigón (ligadora) f'c=210kg/cm2, Ø1/2"@0.20m AD y AC (7.80x1.50x0.25)m</t>
  </si>
  <si>
    <t>CONSTRUCCION DE BADENES FRENTE A LA BANCA SBM - L=7.80m; Ancho=1.50m</t>
  </si>
  <si>
    <t>DESCRIPCIÓN DE LOS TRABAJOS:</t>
  </si>
  <si>
    <t>Excavación a mano (15.00x1.50x0.60)mts</t>
  </si>
  <si>
    <t>Hormigón Ciclópeo (15.00x1.50x0.35)m</t>
  </si>
  <si>
    <t xml:space="preserve">Enc. Unidad de Presupuestos </t>
  </si>
  <si>
    <t xml:space="preserve">        ING. PATRIA PEGUERO</t>
  </si>
  <si>
    <t xml:space="preserve">                Revisado por:</t>
  </si>
  <si>
    <t xml:space="preserve">RESANE DE CONTENES </t>
  </si>
  <si>
    <t xml:space="preserve">RESANE DE ACERAS </t>
  </si>
  <si>
    <t>CONSTRUCCIÓN DE ACERAS, CONTENES, BADENES Y ACONDICIONAMIENTO DE CALLES</t>
  </si>
  <si>
    <t xml:space="preserve">ACONDICIONAMIENTO </t>
  </si>
  <si>
    <t>Limpieza con equipo (235.808*5.00*0,15)</t>
  </si>
  <si>
    <t>Suministro de material (caliche) regado nivelado y compactado (235.808*5.00*0,20)</t>
  </si>
  <si>
    <t xml:space="preserve">SECTOR BRISAS DEL NORTE III , GUARICANOS </t>
  </si>
  <si>
    <t>Contén Pulido h=0.30m - Hormigón 210kg/cm2 (ligadora) b=0.50 h=0.30m - sección 0.105M2</t>
  </si>
  <si>
    <t>ACONDICIONAMIENTO DE CALLE</t>
  </si>
  <si>
    <t>Telford para Contenes (120.00x0.50x0.20)mts</t>
  </si>
  <si>
    <t>Relleno de Material Clasificado (Caliche) debajo de Acera, Regado, Nivelado y Compactado e=0.10mts</t>
  </si>
  <si>
    <t>Acera en Hormigón Violinada e=0.10m ; Hormigón 210kg/cm2</t>
  </si>
  <si>
    <t>E</t>
  </si>
  <si>
    <t xml:space="preserve">LIMPIEZA FINAL </t>
  </si>
  <si>
    <t xml:space="preserve">                                                             PRESUPUESTO No.                                 LOTE 2</t>
  </si>
  <si>
    <t xml:space="preserve"> RESIDENCIAL  PASEO DEL LLANO, SABANA PERDIDA NORTE </t>
  </si>
  <si>
    <t>Suministro e Instalacion de Valla Informativa de 10´x5´ (Tubo Negro de 2" y 1")</t>
  </si>
  <si>
    <t xml:space="preserve">Brigada topográfica </t>
  </si>
  <si>
    <t xml:space="preserve">Limpieza de contenes existentes </t>
  </si>
  <si>
    <t xml:space="preserve">CONSTRUCCIÓN DE ACERAS Y CONTENES </t>
  </si>
  <si>
    <t>Calle Paseo Central (contenes)</t>
  </si>
  <si>
    <t>Replanteo de Contenes</t>
  </si>
  <si>
    <t>Excavación a mano para contén (307.00x0.50x0.20)mts</t>
  </si>
  <si>
    <t>Telford para contenes</t>
  </si>
  <si>
    <t>Bote de material inservible producto de la Excavación e=20%</t>
  </si>
  <si>
    <t>Contén Pulido h=0.30m - Hormigón 210kg/cm2 b=0.50 h=0.30m - sección 0.14m2 h1=0.10mts</t>
  </si>
  <si>
    <t>Calle Paseo del Oeste (contenes)</t>
  </si>
  <si>
    <t>Demolición de acera</t>
  </si>
  <si>
    <t>Excavación a mano para contén (881.20x0.50x0.20)mts</t>
  </si>
  <si>
    <t>Paseo del Oeste, en la entrada de la cancha (contenes)</t>
  </si>
  <si>
    <t>Excavación a mano para contén (30.00x0.50x0.20)mts</t>
  </si>
  <si>
    <t>Paseo del Oeste, al lado de la casa #14 (aceras y contenes)</t>
  </si>
  <si>
    <t xml:space="preserve">Demolición de contén </t>
  </si>
  <si>
    <t>Excavación a mano para contén (79.00x0.50x0.20)mts</t>
  </si>
  <si>
    <t>Telford para Contenes (79.00x0.50x0.20)mts</t>
  </si>
  <si>
    <t>Paseo del Oeste, en la rotonda del Parque (aceras y contenes)</t>
  </si>
  <si>
    <t>Excavación a mano para contén (26.10x0.50x0.20)mts</t>
  </si>
  <si>
    <t>Telford para Contenes (26.10x0.50x0.20)mts</t>
  </si>
  <si>
    <t>F</t>
  </si>
  <si>
    <t>Paseo del Oeste, al frente de Carmen Salazar y super bodega Chaplin (aceras y contenes)</t>
  </si>
  <si>
    <t>Excavación a mano para contén (120.00x0.50x0.20)mts</t>
  </si>
  <si>
    <t>G</t>
  </si>
  <si>
    <t>Paseo del Oeste, entrando por la casa amarilla con rojo y al frente del solar ( Contenes)</t>
  </si>
  <si>
    <t>Excavación a mano para contén (60.00x0.50x0.20)mts</t>
  </si>
  <si>
    <t>Telford para Contenes (49.80x0.50x0.20)mts</t>
  </si>
  <si>
    <t>H</t>
  </si>
  <si>
    <t>Calle Los Castillos (aceras y contenes)</t>
  </si>
  <si>
    <t>Excavación a mano para contén (168.00x0.50x0.20)mts</t>
  </si>
  <si>
    <t>Excavación de acera a mano (168.00x1.00x0.10)mts</t>
  </si>
  <si>
    <t>Telford para Contenes (168.00x0.50x0.20)mts</t>
  </si>
  <si>
    <t xml:space="preserve">Relleno de Material Clasificado (Caliche) debajo de Acera, Regado, Nivelado y Compactado e=0.20m </t>
  </si>
  <si>
    <t>Acera en Hormigón Violinada e=0.10m, Hormigón 210kg/cm2, (168.00x1.00x0.10)m</t>
  </si>
  <si>
    <t>CONSTRUCCION DE BADENES</t>
  </si>
  <si>
    <t>L=15.00m; Ancho Promedio=1.50m</t>
  </si>
  <si>
    <t>Hormigón en Losa e=0.25m, f'c=210kg/cm2 con acero Ø1/2"@0.20m A.D.y A.C. (15.00x1.50x0.25)m</t>
  </si>
  <si>
    <t xml:space="preserve">VILLA GERMÁN I, SABABA PERDIDA </t>
  </si>
  <si>
    <t>CALLE ORLANDO MARTÍNEZ (I)</t>
  </si>
  <si>
    <t>ACONDICIONAMIENTO  DE CALLE</t>
  </si>
  <si>
    <t>Limpieza con equipo (506.40x6.00x0.20)</t>
  </si>
  <si>
    <t>Suministro de material (caliche) regado nivelado y compactado (506.40x6.00x0.10)</t>
  </si>
  <si>
    <t>CONSTRUCCIÓN DE BADÉN FRENTE A BOTICA COMUNITARIA- L=4.15m; Ancho=1.50m</t>
  </si>
  <si>
    <t>Excavación a mano (4.15x1.50x0.60)mts</t>
  </si>
  <si>
    <t>Hormigón Ciclópeo (4.15x1.50x0.35)m</t>
  </si>
  <si>
    <t>Hormigón en Losa e=0.25m, hormigón (ligadora) f'c=210kg/cm2, Ø1/2"@0.20m AD y AC (4.15x1.50x0.25)m</t>
  </si>
  <si>
    <t>CALLE HERMANAS MIRABAL (II)</t>
  </si>
  <si>
    <t>Excavación de Conténes a mano (106.80x0.50x0.30)mts</t>
  </si>
  <si>
    <t>Telford para Conténes (106.80x0.50x0.30)mts</t>
  </si>
  <si>
    <t>Excavación a mano  (106.80x1.10x0.20) mts.</t>
  </si>
  <si>
    <t>Limpieza con equipo (377.20x6.60x0.15)</t>
  </si>
  <si>
    <t>Suministro de material (caliche) regado nivelado y compactado (377.20x6.60x0.10)</t>
  </si>
  <si>
    <t>CONSTRUCCIÓN DE BADÉN  - L=9.30m; Ancho=1.50m</t>
  </si>
  <si>
    <t>Excavación a mano (9.30x1.50x0.60)mts</t>
  </si>
  <si>
    <t>Hormigón Ciclópeo (9.30x1.50x0.35)m</t>
  </si>
  <si>
    <t>Hormigón en Losa e=0.25m, hormigón (ligadora) f'c=210kg/cm2, Ø1/2"@0.20m AD y AC (9.30x1.50x0.25)m</t>
  </si>
  <si>
    <t>CALLE PARAÍSO (III)</t>
  </si>
  <si>
    <t>Limpieza con equipo (102.90x5.50x0.20)</t>
  </si>
  <si>
    <t>Suministro de material (caliche) regado nivelado y compactado (102.90x5.50x0.15)</t>
  </si>
  <si>
    <t>CALLE  PROGRESO (IV)</t>
  </si>
  <si>
    <t>Limpieza con equipo (144.60x4.20x0.20)</t>
  </si>
  <si>
    <t>Suministro de material (caliche) regado nivelado y compactado (144.60x4.20x0.15)</t>
  </si>
  <si>
    <t>CALLE ENMANUEL (V)</t>
  </si>
  <si>
    <t>Telford para Conténes (108.10x0.50x0.30)mts</t>
  </si>
  <si>
    <t>Excavación a mano  (14.50x0.60x0.20) mts.</t>
  </si>
  <si>
    <t>Limpieza con equipo (235.90x4.90x0.15)</t>
  </si>
  <si>
    <t>Suministro de material (caliche) regado nivelado y compactado (235.90x4.90x0.15)</t>
  </si>
  <si>
    <t>CONSTRUCCIÓN DE DOS  BADENES  - L=12.70m; Ancho=1.50m</t>
  </si>
  <si>
    <t>Excavación a mano (12.70x1.50x0.60)mts</t>
  </si>
  <si>
    <t>Hormigón Ciclópeo (12.70x1.50x0.35)m</t>
  </si>
  <si>
    <t>Hormigón en Losa e=0.25m, hormigón (ligadora) f'c=210kg/cm2, Ø1/2"@0.20m AD y AC (12.70x1.50x0.25)m</t>
  </si>
  <si>
    <t>CALLE GENÉSIS (VI)</t>
  </si>
  <si>
    <t>ACONDICIONAMIENTO</t>
  </si>
  <si>
    <t>Limpieza con equipo (115.00x4.00x0.20)</t>
  </si>
  <si>
    <t>Suministro de material (caliche) regado nivelado y compactado (115.0x4.00x0.15)</t>
  </si>
  <si>
    <t>CALLE GERUSALÉN (VII)</t>
  </si>
  <si>
    <t>Limpieza con equipo (29.00x4.35x0.20)</t>
  </si>
  <si>
    <t>Suministro de material (caliche) regado nivelado y compactado (29.00x4.35x0.15)</t>
  </si>
  <si>
    <t>CALLE ORLANDO MARTÍNEZ ESQ. CARRETERA LA VICTORIA</t>
  </si>
  <si>
    <t>CONSTRUCCIÓN DE BADÉN  - L=10.60m; Ancho=1.50m</t>
  </si>
  <si>
    <t>Demolición de badén</t>
  </si>
  <si>
    <t>Bote de material producto de la demolición e=35%</t>
  </si>
  <si>
    <t>Hormigón Ciclópeo (10.60x1.50x0.35)m</t>
  </si>
  <si>
    <t>Hormigón en Losa e=0.25m, hormigón (ligadora) f'c=210kg/cm2, Ø1/2"@0.20m AD y AC (10.60x1.50x0.25)m</t>
  </si>
  <si>
    <t>CALLE HERMANAS MIRABAL ESQ. CARRETERA LA VICTORIA</t>
  </si>
  <si>
    <t>CONSTRUCCIÓN DE BADÉN  - L=9.50m; Ancho=1.50m</t>
  </si>
  <si>
    <t>Hormigón Ciclópeo (9.50x1.50x0.35)m</t>
  </si>
  <si>
    <t>Hormigón en Losa e=0.25m, hormigón (ligadora) f'c=210kg/cm2, Ø1/2"@0.20m AD y AC (9.50x1.50x0.25)m</t>
  </si>
  <si>
    <t xml:space="preserve">ING. YASMIN  COMAS AMADOR                        </t>
  </si>
  <si>
    <t xml:space="preserve">BARRIO NUEVA JERUSALEN, LOS MORENOS, PUNTA, VILLA MELLA  </t>
  </si>
  <si>
    <t>Letrero de obra</t>
  </si>
  <si>
    <t xml:space="preserve">CALLE ISAÍAS </t>
  </si>
  <si>
    <t>Excavación de Conténes a mano (356.00x0.50x0.20)mts</t>
  </si>
  <si>
    <t>Telford para Conténes (356.00x0.50x0.20)mts</t>
  </si>
  <si>
    <t>Demolición de hormigón existente</t>
  </si>
  <si>
    <t>Excavación a mano (356.00)mts2</t>
  </si>
  <si>
    <t>Acera en Hormigón Violinada e=0.10m ; Hormigón 210kg/cm2 (ligadora); (356.00x0.60)</t>
  </si>
  <si>
    <t>CALLE JERUSALEN</t>
  </si>
  <si>
    <t>Excavación de Conténes a mano (718.00x0.50x0.20)mts</t>
  </si>
  <si>
    <t>Telford para Conténes (718.00x0.50x0.20)mts</t>
  </si>
  <si>
    <t>Excavación a mano (718.00)mts2</t>
  </si>
  <si>
    <t>Acera en Hormigón Violinada e=0.10m ; Hormigón 210kg/cm2 (ligadora) ; (718.00x0.60)</t>
  </si>
  <si>
    <t>CALLE JOSUÉ ( FRENTE COLM. MARCIA)</t>
  </si>
  <si>
    <t>Excavación de Conténes a mano (232.30x0.50x0.20)mts</t>
  </si>
  <si>
    <t>Telford para Conténes (232.30x0.50x0.20)mts</t>
  </si>
  <si>
    <t>Excavación a mano (232.30)mts2</t>
  </si>
  <si>
    <t>Acera en Hormigón Violinada e=0.10m ; Hormigón 210kg/cm2 (ligadora); (232.30x0.50)</t>
  </si>
  <si>
    <t>SECTOR BRISAS DEL NORTE III, BARRIO NUEVA JERUSALEN, LOS MORENOS, PUNTA, RESIDENCIAL  PASEO DEL LLANO Y VILLA GERMÁN I</t>
  </si>
  <si>
    <t xml:space="preserve">GUARICANO,VILLA MELLA  SABANA PERDIDA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</si>
</sst>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#,##0.0"/>
    <numFmt numFmtId="168" formatCode="#,##0.000"/>
    <numFmt numFmtId="169" formatCode="\$#,##0.00_);[Red]&quot;($&quot;#,##0.00\)"/>
    <numFmt numFmtId="170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MS Sans Serif"/>
      <family val="2"/>
    </font>
    <font>
      <sz val="16"/>
      <color theme="1"/>
      <name val="Times New Roman"/>
      <family val="1"/>
    </font>
    <font>
      <b/>
      <sz val="18"/>
      <color theme="4" tint="-0.249977111117893"/>
      <name val="Times New Roman"/>
      <family val="1"/>
    </font>
    <font>
      <b/>
      <sz val="16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7" fillId="0" borderId="0" applyFill="0" applyBorder="0" applyAlignment="0" applyProtection="0"/>
  </cellStyleXfs>
  <cellXfs count="34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5" fillId="2" borderId="7" xfId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4" fontId="6" fillId="0" borderId="9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10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right" vertical="center"/>
    </xf>
    <xf numFmtId="0" fontId="11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/>
    </xf>
    <xf numFmtId="0" fontId="12" fillId="0" borderId="17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/>
    </xf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0" fontId="11" fillId="0" borderId="14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4" fontId="11" fillId="0" borderId="17" xfId="0" applyNumberFormat="1" applyFont="1" applyBorder="1" applyAlignment="1">
      <alignment horizontal="right" vertical="center"/>
    </xf>
    <xf numFmtId="4" fontId="6" fillId="3" borderId="2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 wrapText="1"/>
    </xf>
    <xf numFmtId="4" fontId="6" fillId="2" borderId="0" xfId="1" applyNumberFormat="1" applyFont="1" applyFill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vertical="center"/>
    </xf>
    <xf numFmtId="0" fontId="11" fillId="0" borderId="0" xfId="0" applyFont="1" applyAlignment="1">
      <alignment vertical="center"/>
    </xf>
    <xf numFmtId="2" fontId="11" fillId="0" borderId="0" xfId="0" applyNumberFormat="1" applyFont="1" applyAlignment="1">
      <alignment vertical="center"/>
    </xf>
    <xf numFmtId="4" fontId="11" fillId="0" borderId="0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67" fontId="6" fillId="4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right" vertical="center"/>
    </xf>
    <xf numFmtId="4" fontId="6" fillId="0" borderId="7" xfId="0" applyNumberFormat="1" applyFont="1" applyFill="1" applyBorder="1" applyAlignment="1">
      <alignment horizontal="right" vertical="center"/>
    </xf>
    <xf numFmtId="167" fontId="6" fillId="0" borderId="24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" fontId="6" fillId="0" borderId="8" xfId="0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168" fontId="5" fillId="0" borderId="16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12" fillId="0" borderId="11" xfId="0" applyFont="1" applyBorder="1" applyAlignment="1">
      <alignment horizontal="center" vertical="center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/>
    </xf>
    <xf numFmtId="0" fontId="11" fillId="0" borderId="25" xfId="0" applyFont="1" applyBorder="1" applyAlignment="1">
      <alignment horizontal="center" vertical="center"/>
    </xf>
    <xf numFmtId="4" fontId="11" fillId="0" borderId="25" xfId="0" applyNumberFormat="1" applyFont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4" fontId="6" fillId="5" borderId="3" xfId="0" applyNumberFormat="1" applyFont="1" applyFill="1" applyBorder="1" applyAlignment="1">
      <alignment horizontal="right" vertical="center"/>
    </xf>
    <xf numFmtId="4" fontId="12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4" fontId="5" fillId="0" borderId="14" xfId="0" applyNumberFormat="1" applyFont="1" applyFill="1" applyBorder="1" applyAlignment="1">
      <alignment horizontal="right" vertical="center"/>
    </xf>
    <xf numFmtId="4" fontId="5" fillId="0" borderId="14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right" vertical="center"/>
    </xf>
    <xf numFmtId="0" fontId="6" fillId="6" borderId="14" xfId="0" applyFont="1" applyFill="1" applyBorder="1" applyAlignment="1">
      <alignment horizontal="center" vertical="center"/>
    </xf>
    <xf numFmtId="4" fontId="5" fillId="6" borderId="14" xfId="0" applyNumberFormat="1" applyFont="1" applyFill="1" applyBorder="1" applyAlignment="1">
      <alignment horizontal="right" vertical="center"/>
    </xf>
    <xf numFmtId="0" fontId="5" fillId="6" borderId="14" xfId="0" applyFont="1" applyFill="1" applyBorder="1" applyAlignment="1">
      <alignment horizontal="center" vertical="center"/>
    </xf>
    <xf numFmtId="0" fontId="11" fillId="0" borderId="25" xfId="0" applyFont="1" applyBorder="1" applyAlignment="1">
      <alignment vertical="center"/>
    </xf>
    <xf numFmtId="4" fontId="6" fillId="6" borderId="25" xfId="0" applyNumberFormat="1" applyFont="1" applyFill="1" applyBorder="1" applyAlignment="1">
      <alignment horizontal="right" vertical="center"/>
    </xf>
    <xf numFmtId="0" fontId="6" fillId="6" borderId="25" xfId="0" applyFont="1" applyFill="1" applyBorder="1" applyAlignment="1">
      <alignment horizontal="center" vertical="center"/>
    </xf>
    <xf numFmtId="4" fontId="6" fillId="6" borderId="26" xfId="0" applyNumberFormat="1" applyFont="1" applyFill="1" applyBorder="1" applyAlignment="1">
      <alignment horizontal="right" vertical="center"/>
    </xf>
    <xf numFmtId="0" fontId="6" fillId="6" borderId="26" xfId="0" applyFont="1" applyFill="1" applyBorder="1" applyAlignment="1">
      <alignment horizontal="center" vertical="center"/>
    </xf>
    <xf numFmtId="4" fontId="6" fillId="6" borderId="27" xfId="0" applyNumberFormat="1" applyFont="1" applyFill="1" applyBorder="1" applyAlignment="1">
      <alignment horizontal="right" vertical="center"/>
    </xf>
    <xf numFmtId="4" fontId="5" fillId="6" borderId="5" xfId="0" applyNumberFormat="1" applyFont="1" applyFill="1" applyBorder="1" applyAlignment="1">
      <alignment horizontal="right" vertical="center"/>
    </xf>
    <xf numFmtId="0" fontId="5" fillId="6" borderId="5" xfId="0" applyFont="1" applyFill="1" applyBorder="1" applyAlignment="1">
      <alignment horizontal="center" vertical="center"/>
    </xf>
    <xf numFmtId="4" fontId="6" fillId="6" borderId="28" xfId="0" applyNumberFormat="1" applyFont="1" applyFill="1" applyBorder="1" applyAlignment="1">
      <alignment horizontal="right" vertical="center"/>
    </xf>
    <xf numFmtId="0" fontId="6" fillId="6" borderId="28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right" vertical="center"/>
    </xf>
    <xf numFmtId="0" fontId="11" fillId="0" borderId="5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vertical="center"/>
    </xf>
    <xf numFmtId="4" fontId="6" fillId="5" borderId="26" xfId="0" applyNumberFormat="1" applyFont="1" applyFill="1" applyBorder="1" applyAlignment="1">
      <alignment horizontal="right" vertical="center"/>
    </xf>
    <xf numFmtId="0" fontId="6" fillId="5" borderId="26" xfId="0" applyFont="1" applyFill="1" applyBorder="1" applyAlignment="1">
      <alignment horizontal="center" vertical="center"/>
    </xf>
    <xf numFmtId="4" fontId="6" fillId="6" borderId="29" xfId="0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0" fontId="12" fillId="0" borderId="30" xfId="0" applyFont="1" applyBorder="1" applyAlignment="1">
      <alignment horizontal="center" vertical="center"/>
    </xf>
    <xf numFmtId="0" fontId="12" fillId="0" borderId="26" xfId="0" applyFont="1" applyBorder="1" applyAlignment="1">
      <alignment vertical="center"/>
    </xf>
    <xf numFmtId="0" fontId="5" fillId="0" borderId="14" xfId="0" applyFont="1" applyFill="1" applyBorder="1" applyAlignment="1">
      <alignment horizontal="left" vertical="center" wrapText="1"/>
    </xf>
    <xf numFmtId="4" fontId="6" fillId="5" borderId="31" xfId="0" applyNumberFormat="1" applyFont="1" applyFill="1" applyBorder="1" applyAlignment="1">
      <alignment horizontal="right" vertical="center"/>
    </xf>
    <xf numFmtId="4" fontId="6" fillId="6" borderId="7" xfId="0" applyNumberFormat="1" applyFont="1" applyFill="1" applyBorder="1" applyAlignment="1">
      <alignment horizontal="right" vertical="center"/>
    </xf>
    <xf numFmtId="4" fontId="6" fillId="6" borderId="0" xfId="0" applyNumberFormat="1" applyFont="1" applyFill="1" applyBorder="1" applyAlignment="1">
      <alignment horizontal="right" vertical="center"/>
    </xf>
    <xf numFmtId="4" fontId="5" fillId="0" borderId="32" xfId="0" applyNumberFormat="1" applyFont="1" applyFill="1" applyBorder="1" applyAlignment="1">
      <alignment horizontal="center" vertical="center" wrapText="1"/>
    </xf>
    <xf numFmtId="10" fontId="5" fillId="6" borderId="5" xfId="0" applyNumberFormat="1" applyFont="1" applyFill="1" applyBorder="1" applyAlignment="1">
      <alignment horizontal="center" vertical="center"/>
    </xf>
    <xf numFmtId="2" fontId="6" fillId="6" borderId="6" xfId="0" applyNumberFormat="1" applyFont="1" applyFill="1" applyBorder="1" applyAlignment="1">
      <alignment horizontal="right" vertical="center"/>
    </xf>
    <xf numFmtId="0" fontId="5" fillId="0" borderId="28" xfId="0" applyFont="1" applyFill="1" applyBorder="1" applyAlignment="1">
      <alignment horizontal="left" vertical="center" wrapText="1"/>
    </xf>
    <xf numFmtId="170" fontId="10" fillId="4" borderId="3" xfId="0" applyNumberFormat="1" applyFont="1" applyFill="1" applyBorder="1" applyAlignment="1">
      <alignment vertical="center"/>
    </xf>
    <xf numFmtId="0" fontId="11" fillId="0" borderId="34" xfId="0" applyFont="1" applyBorder="1" applyAlignment="1">
      <alignment vertical="center"/>
    </xf>
    <xf numFmtId="4" fontId="6" fillId="0" borderId="35" xfId="0" applyNumberFormat="1" applyFont="1" applyBorder="1" applyAlignment="1">
      <alignment horizontal="center" vertical="center"/>
    </xf>
    <xf numFmtId="4" fontId="5" fillId="0" borderId="35" xfId="0" applyNumberFormat="1" applyFont="1" applyBorder="1" applyAlignment="1">
      <alignment horizontal="right" vertical="center"/>
    </xf>
    <xf numFmtId="0" fontId="10" fillId="6" borderId="0" xfId="0" applyFont="1" applyFill="1" applyBorder="1" applyAlignment="1">
      <alignment horizontal="right" vertical="center"/>
    </xf>
    <xf numFmtId="0" fontId="11" fillId="0" borderId="28" xfId="0" applyFont="1" applyBorder="1" applyAlignment="1">
      <alignment vertical="center"/>
    </xf>
    <xf numFmtId="0" fontId="11" fillId="0" borderId="16" xfId="0" applyFont="1" applyBorder="1" applyAlignment="1">
      <alignment horizontal="left" vertical="center"/>
    </xf>
    <xf numFmtId="4" fontId="12" fillId="0" borderId="17" xfId="0" applyNumberFormat="1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4" fontId="6" fillId="0" borderId="36" xfId="5" applyNumberFormat="1" applyFont="1" applyFill="1" applyBorder="1" applyAlignment="1">
      <alignment horizontal="right" vertical="center"/>
    </xf>
    <xf numFmtId="4" fontId="11" fillId="0" borderId="17" xfId="0" applyNumberFormat="1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4" fontId="6" fillId="6" borderId="31" xfId="0" applyNumberFormat="1" applyFont="1" applyFill="1" applyBorder="1" applyAlignment="1">
      <alignment horizontal="right" vertical="center"/>
    </xf>
    <xf numFmtId="4" fontId="6" fillId="6" borderId="5" xfId="0" applyNumberFormat="1" applyFont="1" applyFill="1" applyBorder="1" applyAlignment="1">
      <alignment horizontal="right" vertical="center"/>
    </xf>
    <xf numFmtId="0" fontId="6" fillId="6" borderId="5" xfId="0" applyFont="1" applyFill="1" applyBorder="1" applyAlignment="1">
      <alignment horizontal="center" vertical="center"/>
    </xf>
    <xf numFmtId="0" fontId="15" fillId="0" borderId="14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4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4" fontId="6" fillId="0" borderId="23" xfId="0" applyNumberFormat="1" applyFont="1" applyFill="1" applyBorder="1" applyAlignment="1">
      <alignment horizontal="right" vertical="center"/>
    </xf>
    <xf numFmtId="4" fontId="6" fillId="0" borderId="38" xfId="0" applyNumberFormat="1" applyFont="1" applyFill="1" applyBorder="1" applyAlignment="1">
      <alignment horizontal="right" vertical="center"/>
    </xf>
    <xf numFmtId="4" fontId="5" fillId="0" borderId="39" xfId="0" applyNumberFormat="1" applyFont="1" applyFill="1" applyBorder="1" applyAlignment="1">
      <alignment horizontal="right" vertical="center"/>
    </xf>
    <xf numFmtId="4" fontId="5" fillId="0" borderId="22" xfId="0" applyNumberFormat="1" applyFont="1" applyFill="1" applyBorder="1" applyAlignment="1">
      <alignment horizontal="right" vertical="center"/>
    </xf>
    <xf numFmtId="0" fontId="5" fillId="0" borderId="14" xfId="0" applyFont="1" applyBorder="1" applyAlignment="1">
      <alignment vertical="center"/>
    </xf>
    <xf numFmtId="4" fontId="5" fillId="0" borderId="14" xfId="0" applyNumberFormat="1" applyFont="1" applyBorder="1" applyAlignment="1">
      <alignment horizontal="right" vertical="center"/>
    </xf>
    <xf numFmtId="10" fontId="5" fillId="0" borderId="14" xfId="0" applyNumberFormat="1" applyFont="1" applyBorder="1" applyAlignment="1">
      <alignment horizontal="center" vertical="center"/>
    </xf>
    <xf numFmtId="4" fontId="5" fillId="0" borderId="40" xfId="0" applyNumberFormat="1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left" vertical="center" wrapText="1"/>
    </xf>
    <xf numFmtId="4" fontId="5" fillId="0" borderId="41" xfId="0" applyNumberFormat="1" applyFont="1" applyFill="1" applyBorder="1" applyAlignment="1">
      <alignment horizontal="right" vertical="center" wrapText="1"/>
    </xf>
    <xf numFmtId="0" fontId="5" fillId="0" borderId="41" xfId="0" applyFont="1" applyFill="1" applyBorder="1" applyAlignment="1">
      <alignment horizontal="center" vertical="center" wrapText="1"/>
    </xf>
    <xf numFmtId="4" fontId="5" fillId="0" borderId="42" xfId="0" applyNumberFormat="1" applyFont="1" applyFill="1" applyBorder="1" applyAlignment="1">
      <alignment horizontal="right" vertical="center" wrapText="1"/>
    </xf>
    <xf numFmtId="4" fontId="5" fillId="0" borderId="43" xfId="0" applyNumberFormat="1" applyFont="1" applyFill="1" applyBorder="1" applyAlignment="1">
      <alignment horizontal="right" vertical="center" wrapText="1"/>
    </xf>
    <xf numFmtId="4" fontId="5" fillId="0" borderId="10" xfId="0" applyNumberFormat="1" applyFont="1" applyFill="1" applyBorder="1" applyAlignment="1">
      <alignment horizontal="center" vertical="center"/>
    </xf>
    <xf numFmtId="4" fontId="5" fillId="0" borderId="43" xfId="0" applyNumberFormat="1" applyFont="1" applyFill="1" applyBorder="1" applyAlignment="1">
      <alignment horizontal="right" vertical="center"/>
    </xf>
    <xf numFmtId="4" fontId="5" fillId="0" borderId="44" xfId="0" applyNumberFormat="1" applyFont="1" applyFill="1" applyBorder="1" applyAlignment="1">
      <alignment horizontal="right" vertical="center"/>
    </xf>
    <xf numFmtId="4" fontId="11" fillId="0" borderId="7" xfId="0" applyNumberFormat="1" applyFont="1" applyBorder="1" applyAlignment="1">
      <alignment horizontal="right" vertical="center"/>
    </xf>
    <xf numFmtId="4" fontId="5" fillId="0" borderId="45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4" fontId="5" fillId="0" borderId="46" xfId="0" applyNumberFormat="1" applyFont="1" applyFill="1" applyBorder="1" applyAlignment="1">
      <alignment horizontal="center" vertical="center"/>
    </xf>
    <xf numFmtId="4" fontId="12" fillId="0" borderId="3" xfId="0" applyNumberFormat="1" applyFont="1" applyBorder="1" applyAlignment="1">
      <alignment horizontal="right" vertical="center"/>
    </xf>
    <xf numFmtId="2" fontId="11" fillId="0" borderId="46" xfId="0" applyNumberFormat="1" applyFont="1" applyBorder="1" applyAlignment="1">
      <alignment horizontal="center" vertical="center"/>
    </xf>
    <xf numFmtId="4" fontId="11" fillId="0" borderId="44" xfId="0" applyNumberFormat="1" applyFont="1" applyBorder="1" applyAlignment="1">
      <alignment horizontal="right" vertical="center"/>
    </xf>
    <xf numFmtId="2" fontId="11" fillId="0" borderId="10" xfId="0" applyNumberFormat="1" applyFont="1" applyBorder="1" applyAlignment="1">
      <alignment horizontal="center" vertical="center"/>
    </xf>
    <xf numFmtId="4" fontId="11" fillId="0" borderId="43" xfId="0" applyNumberFormat="1" applyFont="1" applyBorder="1" applyAlignment="1">
      <alignment horizontal="right" vertical="center"/>
    </xf>
    <xf numFmtId="2" fontId="11" fillId="0" borderId="6" xfId="0" applyNumberFormat="1" applyFont="1" applyBorder="1" applyAlignment="1">
      <alignment horizontal="center" vertical="center"/>
    </xf>
    <xf numFmtId="4" fontId="11" fillId="0" borderId="45" xfId="0" applyNumberFormat="1" applyFont="1" applyBorder="1" applyAlignment="1">
      <alignment horizontal="right" vertical="center"/>
    </xf>
    <xf numFmtId="0" fontId="11" fillId="0" borderId="4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0" fontId="11" fillId="0" borderId="47" xfId="0" applyFont="1" applyBorder="1" applyAlignment="1">
      <alignment horizontal="center" vertical="center"/>
    </xf>
    <xf numFmtId="4" fontId="6" fillId="6" borderId="45" xfId="0" applyNumberFormat="1" applyFont="1" applyFill="1" applyBorder="1" applyAlignment="1">
      <alignment horizontal="right" vertical="center"/>
    </xf>
    <xf numFmtId="4" fontId="5" fillId="6" borderId="44" xfId="0" applyNumberFormat="1" applyFont="1" applyFill="1" applyBorder="1" applyAlignment="1">
      <alignment horizontal="right" vertical="center"/>
    </xf>
    <xf numFmtId="4" fontId="6" fillId="6" borderId="48" xfId="0" applyNumberFormat="1" applyFont="1" applyFill="1" applyBorder="1" applyAlignment="1">
      <alignment horizontal="right" vertical="center"/>
    </xf>
    <xf numFmtId="4" fontId="6" fillId="6" borderId="44" xfId="0" applyNumberFormat="1" applyFont="1" applyFill="1" applyBorder="1" applyAlignment="1">
      <alignment horizontal="right" vertical="center"/>
    </xf>
    <xf numFmtId="4" fontId="5" fillId="6" borderId="43" xfId="0" applyNumberFormat="1" applyFont="1" applyFill="1" applyBorder="1" applyAlignment="1">
      <alignment horizontal="right" vertical="center"/>
    </xf>
    <xf numFmtId="4" fontId="6" fillId="6" borderId="43" xfId="0" applyNumberFormat="1" applyFont="1" applyFill="1" applyBorder="1" applyAlignment="1">
      <alignment horizontal="right" vertical="center"/>
    </xf>
    <xf numFmtId="4" fontId="6" fillId="6" borderId="4" xfId="0" applyNumberFormat="1" applyFont="1" applyFill="1" applyBorder="1" applyAlignment="1">
      <alignment horizontal="right" vertical="center"/>
    </xf>
    <xf numFmtId="4" fontId="5" fillId="6" borderId="45" xfId="0" applyNumberFormat="1" applyFont="1" applyFill="1" applyBorder="1" applyAlignment="1">
      <alignment horizontal="right" vertical="center"/>
    </xf>
    <xf numFmtId="4" fontId="5" fillId="0" borderId="50" xfId="0" applyNumberFormat="1" applyFont="1" applyFill="1" applyBorder="1" applyAlignment="1">
      <alignment horizontal="center" vertical="center" wrapText="1"/>
    </xf>
    <xf numFmtId="0" fontId="5" fillId="0" borderId="51" xfId="0" applyFont="1" applyBorder="1" applyAlignment="1">
      <alignment vertical="center" wrapText="1"/>
    </xf>
    <xf numFmtId="4" fontId="5" fillId="0" borderId="51" xfId="0" applyNumberFormat="1" applyFont="1" applyBorder="1" applyAlignment="1">
      <alignment horizontal="right" vertical="center"/>
    </xf>
    <xf numFmtId="10" fontId="5" fillId="0" borderId="51" xfId="0" applyNumberFormat="1" applyFont="1" applyBorder="1" applyAlignment="1">
      <alignment horizontal="center" vertical="center"/>
    </xf>
    <xf numFmtId="4" fontId="11" fillId="5" borderId="12" xfId="0" applyNumberFormat="1" applyFont="1" applyFill="1" applyBorder="1" applyAlignment="1">
      <alignment horizontal="right" vertical="center"/>
    </xf>
    <xf numFmtId="0" fontId="11" fillId="5" borderId="12" xfId="0" applyFont="1" applyFill="1" applyBorder="1" applyAlignment="1">
      <alignment horizontal="center" vertical="center"/>
    </xf>
    <xf numFmtId="4" fontId="11" fillId="5" borderId="13" xfId="0" applyNumberFormat="1" applyFont="1" applyFill="1" applyBorder="1" applyAlignment="1">
      <alignment horizontal="right" vertical="center"/>
    </xf>
    <xf numFmtId="0" fontId="16" fillId="5" borderId="11" xfId="0" applyFont="1" applyFill="1" applyBorder="1" applyAlignment="1">
      <alignment vertical="center" wrapText="1"/>
    </xf>
    <xf numFmtId="0" fontId="12" fillId="0" borderId="11" xfId="0" applyFont="1" applyBorder="1" applyAlignment="1">
      <alignment vertical="center"/>
    </xf>
    <xf numFmtId="4" fontId="11" fillId="0" borderId="12" xfId="0" applyNumberFormat="1" applyFont="1" applyBorder="1" applyAlignment="1">
      <alignment horizontal="right" vertical="center"/>
    </xf>
    <xf numFmtId="0" fontId="11" fillId="0" borderId="12" xfId="0" applyFont="1" applyBorder="1" applyAlignment="1">
      <alignment horizontal="center" vertical="center"/>
    </xf>
    <xf numFmtId="4" fontId="11" fillId="0" borderId="13" xfId="0" applyNumberFormat="1" applyFont="1" applyBorder="1" applyAlignment="1">
      <alignment horizontal="right" vertical="center"/>
    </xf>
    <xf numFmtId="2" fontId="2" fillId="0" borderId="0" xfId="0" applyNumberFormat="1" applyFont="1" applyAlignment="1">
      <alignment vertical="center"/>
    </xf>
    <xf numFmtId="4" fontId="5" fillId="6" borderId="25" xfId="0" applyNumberFormat="1" applyFont="1" applyFill="1" applyBorder="1" applyAlignment="1">
      <alignment horizontal="right" vertical="center"/>
    </xf>
    <xf numFmtId="0" fontId="5" fillId="6" borderId="25" xfId="0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4" fontId="5" fillId="6" borderId="39" xfId="0" applyNumberFormat="1" applyFont="1" applyFill="1" applyBorder="1" applyAlignment="1">
      <alignment horizontal="right" vertical="center"/>
    </xf>
    <xf numFmtId="0" fontId="11" fillId="6" borderId="5" xfId="0" applyFont="1" applyFill="1" applyBorder="1" applyAlignment="1">
      <alignment vertical="center"/>
    </xf>
    <xf numFmtId="0" fontId="11" fillId="6" borderId="14" xfId="0" applyFont="1" applyFill="1" applyBorder="1" applyAlignment="1">
      <alignment vertical="center"/>
    </xf>
    <xf numFmtId="10" fontId="5" fillId="6" borderId="14" xfId="0" applyNumberFormat="1" applyFont="1" applyFill="1" applyBorder="1" applyAlignment="1">
      <alignment horizontal="center" vertical="center"/>
    </xf>
    <xf numFmtId="4" fontId="5" fillId="6" borderId="15" xfId="0" applyNumberFormat="1" applyFont="1" applyFill="1" applyBorder="1" applyAlignment="1">
      <alignment horizontal="right" vertical="center"/>
    </xf>
    <xf numFmtId="4" fontId="5" fillId="6" borderId="52" xfId="0" applyNumberFormat="1" applyFont="1" applyFill="1" applyBorder="1" applyAlignment="1">
      <alignment horizontal="right" vertical="center"/>
    </xf>
    <xf numFmtId="4" fontId="5" fillId="0" borderId="52" xfId="0" applyNumberFormat="1" applyFont="1" applyBorder="1" applyAlignment="1">
      <alignment horizontal="right" vertical="center"/>
    </xf>
    <xf numFmtId="4" fontId="5" fillId="0" borderId="53" xfId="0" applyNumberFormat="1" applyFont="1" applyBorder="1" applyAlignment="1">
      <alignment horizontal="right" vertical="center"/>
    </xf>
    <xf numFmtId="4" fontId="6" fillId="0" borderId="54" xfId="0" applyNumberFormat="1" applyFont="1" applyBorder="1" applyAlignment="1">
      <alignment vertical="center"/>
    </xf>
    <xf numFmtId="4" fontId="6" fillId="0" borderId="55" xfId="0" applyNumberFormat="1" applyFont="1" applyBorder="1" applyAlignment="1">
      <alignment vertical="center"/>
    </xf>
    <xf numFmtId="4" fontId="6" fillId="0" borderId="56" xfId="0" applyNumberFormat="1" applyFont="1" applyBorder="1" applyAlignment="1">
      <alignment vertical="center"/>
    </xf>
    <xf numFmtId="4" fontId="6" fillId="0" borderId="30" xfId="0" applyNumberFormat="1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left" vertical="center"/>
    </xf>
    <xf numFmtId="4" fontId="6" fillId="0" borderId="26" xfId="0" applyNumberFormat="1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center" vertical="center"/>
    </xf>
    <xf numFmtId="4" fontId="6" fillId="0" borderId="31" xfId="0" applyNumberFormat="1" applyFont="1" applyFill="1" applyBorder="1" applyAlignment="1">
      <alignment horizontal="right" vertical="center"/>
    </xf>
    <xf numFmtId="4" fontId="5" fillId="6" borderId="48" xfId="0" applyNumberFormat="1" applyFont="1" applyFill="1" applyBorder="1" applyAlignment="1">
      <alignment horizontal="right" vertical="center"/>
    </xf>
    <xf numFmtId="4" fontId="5" fillId="6" borderId="31" xfId="0" applyNumberFormat="1" applyFont="1" applyFill="1" applyBorder="1" applyAlignment="1">
      <alignment horizontal="right" vertical="center"/>
    </xf>
    <xf numFmtId="4" fontId="5" fillId="0" borderId="23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2" fontId="5" fillId="6" borderId="40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4" fontId="12" fillId="3" borderId="2" xfId="0" applyNumberFormat="1" applyFont="1" applyFill="1" applyBorder="1" applyAlignment="1">
      <alignment horizontal="right" vertical="center"/>
    </xf>
    <xf numFmtId="4" fontId="12" fillId="3" borderId="3" xfId="0" applyNumberFormat="1" applyFont="1" applyFill="1" applyBorder="1" applyAlignment="1">
      <alignment horizontal="right" vertical="center"/>
    </xf>
    <xf numFmtId="0" fontId="6" fillId="3" borderId="26" xfId="0" applyFont="1" applyFill="1" applyBorder="1" applyAlignment="1">
      <alignment horizontal="left" vertical="center"/>
    </xf>
    <xf numFmtId="4" fontId="5" fillId="3" borderId="26" xfId="0" applyNumberFormat="1" applyFont="1" applyFill="1" applyBorder="1" applyAlignment="1">
      <alignment horizontal="right" vertical="center"/>
    </xf>
    <xf numFmtId="4" fontId="5" fillId="3" borderId="26" xfId="0" applyNumberFormat="1" applyFont="1" applyFill="1" applyBorder="1" applyAlignment="1">
      <alignment horizontal="center" vertical="center"/>
    </xf>
    <xf numFmtId="4" fontId="5" fillId="3" borderId="27" xfId="0" applyNumberFormat="1" applyFont="1" applyFill="1" applyBorder="1" applyAlignment="1">
      <alignment horizontal="right" vertical="center"/>
    </xf>
    <xf numFmtId="4" fontId="5" fillId="3" borderId="4" xfId="0" applyNumberFormat="1" applyFont="1" applyFill="1" applyBorder="1" applyAlignment="1">
      <alignment horizontal="right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vertical="center"/>
    </xf>
    <xf numFmtId="4" fontId="6" fillId="3" borderId="37" xfId="0" applyNumberFormat="1" applyFont="1" applyFill="1" applyBorder="1" applyAlignment="1">
      <alignment horizontal="right" vertical="center"/>
    </xf>
    <xf numFmtId="0" fontId="6" fillId="3" borderId="37" xfId="0" applyFont="1" applyFill="1" applyBorder="1" applyAlignment="1">
      <alignment horizontal="center" vertical="center"/>
    </xf>
    <xf numFmtId="4" fontId="6" fillId="3" borderId="49" xfId="0" applyNumberFormat="1" applyFont="1" applyFill="1" applyBorder="1" applyAlignment="1">
      <alignment horizontal="right" vertical="center"/>
    </xf>
    <xf numFmtId="4" fontId="6" fillId="3" borderId="26" xfId="0" applyNumberFormat="1" applyFont="1" applyFill="1" applyBorder="1" applyAlignment="1">
      <alignment horizontal="right" vertical="center"/>
    </xf>
    <xf numFmtId="0" fontId="6" fillId="3" borderId="26" xfId="0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right" vertical="center"/>
    </xf>
    <xf numFmtId="4" fontId="6" fillId="4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/>
    </xf>
    <xf numFmtId="4" fontId="5" fillId="0" borderId="52" xfId="0" applyNumberFormat="1" applyFont="1" applyFill="1" applyBorder="1" applyAlignment="1">
      <alignment horizontal="right" vertical="center"/>
    </xf>
    <xf numFmtId="4" fontId="6" fillId="0" borderId="57" xfId="0" applyNumberFormat="1" applyFont="1" applyFill="1" applyBorder="1" applyAlignment="1">
      <alignment horizontal="right" vertical="center"/>
    </xf>
    <xf numFmtId="0" fontId="11" fillId="0" borderId="6" xfId="0" applyFont="1" applyBorder="1"/>
    <xf numFmtId="4" fontId="6" fillId="0" borderId="58" xfId="0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4" fontId="11" fillId="0" borderId="46" xfId="0" applyNumberFormat="1" applyFont="1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left" vertical="center"/>
    </xf>
    <xf numFmtId="0" fontId="11" fillId="3" borderId="2" xfId="0" applyFont="1" applyFill="1" applyBorder="1" applyAlignment="1">
      <alignment vertical="center"/>
    </xf>
    <xf numFmtId="4" fontId="5" fillId="0" borderId="46" xfId="0" applyNumberFormat="1" applyFont="1" applyFill="1" applyBorder="1" applyAlignment="1">
      <alignment horizontal="center" vertical="center" wrapText="1"/>
    </xf>
    <xf numFmtId="4" fontId="5" fillId="0" borderId="15" xfId="0" applyNumberFormat="1" applyFont="1" applyFill="1" applyBorder="1" applyAlignment="1">
      <alignment horizontal="right" vertical="center"/>
    </xf>
    <xf numFmtId="0" fontId="2" fillId="0" borderId="54" xfId="0" applyFont="1" applyFill="1" applyBorder="1"/>
    <xf numFmtId="0" fontId="2" fillId="0" borderId="60" xfId="0" applyFont="1" applyFill="1" applyBorder="1"/>
    <xf numFmtId="0" fontId="2" fillId="0" borderId="57" xfId="0" applyFont="1" applyFill="1" applyBorder="1"/>
    <xf numFmtId="0" fontId="11" fillId="0" borderId="61" xfId="0" applyFont="1" applyBorder="1" applyAlignment="1">
      <alignment vertical="center"/>
    </xf>
    <xf numFmtId="0" fontId="11" fillId="0" borderId="62" xfId="0" applyFont="1" applyBorder="1" applyAlignment="1">
      <alignment vertical="center"/>
    </xf>
    <xf numFmtId="0" fontId="11" fillId="0" borderId="62" xfId="0" applyFont="1" applyBorder="1" applyAlignment="1">
      <alignment horizontal="right" vertical="center"/>
    </xf>
    <xf numFmtId="0" fontId="11" fillId="0" borderId="63" xfId="0" applyFont="1" applyBorder="1" applyAlignment="1">
      <alignment vertical="center"/>
    </xf>
    <xf numFmtId="4" fontId="6" fillId="0" borderId="56" xfId="0" applyNumberFormat="1" applyFont="1" applyFill="1" applyBorder="1" applyAlignment="1"/>
    <xf numFmtId="4" fontId="6" fillId="6" borderId="4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vertical="center"/>
    </xf>
    <xf numFmtId="4" fontId="6" fillId="6" borderId="3" xfId="0" applyNumberFormat="1" applyFont="1" applyFill="1" applyBorder="1" applyAlignment="1">
      <alignment horizontal="right" vertical="center"/>
    </xf>
    <xf numFmtId="4" fontId="6" fillId="0" borderId="55" xfId="0" applyNumberFormat="1" applyFont="1" applyFill="1" applyBorder="1" applyAlignment="1"/>
    <xf numFmtId="0" fontId="5" fillId="0" borderId="5" xfId="0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right" vertical="center"/>
    </xf>
    <xf numFmtId="0" fontId="2" fillId="0" borderId="60" xfId="0" applyFont="1" applyBorder="1"/>
    <xf numFmtId="4" fontId="5" fillId="0" borderId="46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/>
    </xf>
    <xf numFmtId="4" fontId="6" fillId="0" borderId="55" xfId="0" applyNumberFormat="1" applyFont="1" applyBorder="1"/>
    <xf numFmtId="4" fontId="6" fillId="0" borderId="56" xfId="0" applyNumberFormat="1" applyFont="1" applyBorder="1"/>
    <xf numFmtId="167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right" vertical="center"/>
    </xf>
    <xf numFmtId="0" fontId="2" fillId="0" borderId="54" xfId="0" applyFont="1" applyBorder="1"/>
    <xf numFmtId="0" fontId="6" fillId="0" borderId="1" xfId="0" applyFont="1" applyBorder="1" applyAlignment="1">
      <alignment vertical="center"/>
    </xf>
    <xf numFmtId="0" fontId="6" fillId="0" borderId="4" xfId="0" applyFont="1" applyFill="1" applyBorder="1" applyAlignment="1">
      <alignment horizontal="right" vertical="center"/>
    </xf>
    <xf numFmtId="4" fontId="6" fillId="0" borderId="6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2" fontId="5" fillId="6" borderId="1" xfId="0" applyNumberFormat="1" applyFont="1" applyFill="1" applyBorder="1" applyAlignment="1">
      <alignment horizontal="right" vertical="center"/>
    </xf>
    <xf numFmtId="4" fontId="11" fillId="0" borderId="41" xfId="0" applyNumberFormat="1" applyFont="1" applyBorder="1" applyAlignment="1">
      <alignment horizontal="right" vertical="center"/>
    </xf>
    <xf numFmtId="0" fontId="11" fillId="0" borderId="41" xfId="0" applyFont="1" applyBorder="1" applyAlignment="1">
      <alignment horizontal="center" vertical="center"/>
    </xf>
    <xf numFmtId="4" fontId="11" fillId="0" borderId="42" xfId="0" applyNumberFormat="1" applyFont="1" applyBorder="1" applyAlignment="1">
      <alignment horizontal="right" vertical="center"/>
    </xf>
    <xf numFmtId="4" fontId="6" fillId="6" borderId="13" xfId="0" applyNumberFormat="1" applyFont="1" applyFill="1" applyBorder="1" applyAlignment="1">
      <alignment horizontal="right" vertical="center"/>
    </xf>
    <xf numFmtId="2" fontId="6" fillId="6" borderId="24" xfId="0" applyNumberFormat="1" applyFont="1" applyFill="1" applyBorder="1" applyAlignment="1">
      <alignment horizontal="right" vertical="center"/>
    </xf>
    <xf numFmtId="0" fontId="5" fillId="0" borderId="37" xfId="0" applyFont="1" applyFill="1" applyBorder="1" applyAlignment="1">
      <alignment horizontal="left" vertical="center" wrapText="1"/>
    </xf>
    <xf numFmtId="4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right" vertical="center"/>
    </xf>
    <xf numFmtId="4" fontId="6" fillId="6" borderId="9" xfId="0" applyNumberFormat="1" applyFont="1" applyFill="1" applyBorder="1" applyAlignment="1">
      <alignment horizontal="right" vertical="center"/>
    </xf>
    <xf numFmtId="167" fontId="6" fillId="5" borderId="1" xfId="0" applyNumberFormat="1" applyFont="1" applyFill="1" applyBorder="1" applyAlignment="1">
      <alignment horizontal="center" vertical="center"/>
    </xf>
    <xf numFmtId="167" fontId="6" fillId="5" borderId="1" xfId="0" applyNumberFormat="1" applyFont="1" applyFill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1" fillId="0" borderId="0" xfId="0" applyFont="1" applyBorder="1"/>
    <xf numFmtId="0" fontId="6" fillId="0" borderId="57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6" fillId="0" borderId="59" xfId="0" applyFont="1" applyFill="1" applyBorder="1" applyAlignment="1">
      <alignment horizontal="right" vertical="center"/>
    </xf>
    <xf numFmtId="0" fontId="11" fillId="0" borderId="3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6" fillId="2" borderId="6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5" fillId="2" borderId="12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4" fontId="12" fillId="0" borderId="19" xfId="0" applyNumberFormat="1" applyFont="1" applyBorder="1" applyAlignment="1">
      <alignment horizontal="left" vertical="center"/>
    </xf>
    <xf numFmtId="4" fontId="12" fillId="0" borderId="20" xfId="0" applyNumberFormat="1" applyFont="1" applyBorder="1" applyAlignment="1">
      <alignment horizontal="left" vertical="center"/>
    </xf>
    <xf numFmtId="4" fontId="12" fillId="0" borderId="21" xfId="0" applyNumberFormat="1" applyFont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14" fontId="5" fillId="2" borderId="8" xfId="1" applyNumberFormat="1" applyFont="1" applyFill="1" applyBorder="1" applyAlignment="1">
      <alignment horizontal="left" vertical="center"/>
    </xf>
    <xf numFmtId="4" fontId="6" fillId="0" borderId="59" xfId="0" applyNumberFormat="1" applyFont="1" applyFill="1" applyBorder="1" applyAlignment="1">
      <alignment horizontal="right"/>
    </xf>
    <xf numFmtId="4" fontId="6" fillId="0" borderId="57" xfId="0" applyNumberFormat="1" applyFont="1" applyFill="1" applyBorder="1" applyAlignment="1">
      <alignment horizontal="right"/>
    </xf>
    <xf numFmtId="4" fontId="6" fillId="0" borderId="58" xfId="0" applyNumberFormat="1" applyFont="1" applyFill="1" applyBorder="1" applyAlignment="1">
      <alignment horizontal="right"/>
    </xf>
    <xf numFmtId="2" fontId="6" fillId="3" borderId="1" xfId="0" applyNumberFormat="1" applyFont="1" applyFill="1" applyBorder="1" applyAlignment="1">
      <alignment horizontal="right" vertical="center"/>
    </xf>
    <xf numFmtId="2" fontId="6" fillId="3" borderId="2" xfId="0" applyNumberFormat="1" applyFont="1" applyFill="1" applyBorder="1" applyAlignment="1">
      <alignment horizontal="right" vertical="center"/>
    </xf>
    <xf numFmtId="2" fontId="6" fillId="3" borderId="3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left" vertical="center" wrapText="1"/>
    </xf>
    <xf numFmtId="0" fontId="5" fillId="2" borderId="9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 wrapText="1"/>
    </xf>
    <xf numFmtId="0" fontId="5" fillId="2" borderId="13" xfId="1" applyFont="1" applyFill="1" applyBorder="1" applyAlignment="1">
      <alignment horizontal="left" vertical="center" wrapText="1"/>
    </xf>
  </cellXfs>
  <cellStyles count="9">
    <cellStyle name="Currency_Construccion Edificio Aulas No.1 Centroa Regional UASD, Mao" xfId="8"/>
    <cellStyle name="Millares [0] 4" xfId="7"/>
    <cellStyle name="Millares 4" xfId="5"/>
    <cellStyle name="Millares 7" xfId="3"/>
    <cellStyle name="Normal" xfId="0" builtinId="0"/>
    <cellStyle name="Normal 10 2" xfId="4"/>
    <cellStyle name="Normal 2" xfId="1"/>
    <cellStyle name="Normal 2 3" xfId="2"/>
    <cellStyle name="Porcentu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829235</xdr:colOff>
      <xdr:row>0</xdr:row>
      <xdr:rowOff>112061</xdr:rowOff>
    </xdr:from>
    <xdr:to>
      <xdr:col>7</xdr:col>
      <xdr:colOff>605916</xdr:colOff>
      <xdr:row>0</xdr:row>
      <xdr:rowOff>1169738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5110" y="112061"/>
          <a:ext cx="6758506" cy="1057677"/>
        </a:xfrm>
        <a:prstGeom prst="rect">
          <a:avLst/>
        </a:prstGeom>
      </xdr:spPr>
    </xdr:pic>
    <xdr:clientData/>
  </xdr:twoCellAnchor>
  <xdr:twoCellAnchor>
    <xdr:from>
      <xdr:col>4</xdr:col>
      <xdr:colOff>747329</xdr:colOff>
      <xdr:row>403</xdr:row>
      <xdr:rowOff>8644</xdr:rowOff>
    </xdr:from>
    <xdr:to>
      <xdr:col>7</xdr:col>
      <xdr:colOff>859598</xdr:colOff>
      <xdr:row>403</xdr:row>
      <xdr:rowOff>8645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xmlns="" id="{266C86DD-7C3E-4C6B-898A-8E82EAA7737D}"/>
            </a:ext>
          </a:extLst>
        </xdr:cNvPr>
        <xdr:cNvCxnSpPr/>
      </xdr:nvCxnSpPr>
      <xdr:spPr>
        <a:xfrm>
          <a:off x="6217400" y="160096680"/>
          <a:ext cx="2901734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353785</xdr:colOff>
      <xdr:row>402</xdr:row>
      <xdr:rowOff>353786</xdr:rowOff>
    </xdr:from>
    <xdr:to>
      <xdr:col>2</xdr:col>
      <xdr:colOff>3129642</xdr:colOff>
      <xdr:row>403</xdr:row>
      <xdr:rowOff>13607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xmlns="" id="{51937778-760F-4FF3-B2C3-09DF75C934ED}"/>
            </a:ext>
          </a:extLst>
        </xdr:cNvPr>
        <xdr:cNvCxnSpPr/>
      </xdr:nvCxnSpPr>
      <xdr:spPr>
        <a:xfrm flipV="1">
          <a:off x="1646464" y="160074429"/>
          <a:ext cx="2775857" cy="2721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2462893</xdr:colOff>
      <xdr:row>409</xdr:row>
      <xdr:rowOff>231321</xdr:rowOff>
    </xdr:from>
    <xdr:to>
      <xdr:col>5</xdr:col>
      <xdr:colOff>680357</xdr:colOff>
      <xdr:row>409</xdr:row>
      <xdr:rowOff>231322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xmlns="" id="{266C86DD-7C3E-4C6B-898A-8E82EAA7737D}"/>
            </a:ext>
          </a:extLst>
        </xdr:cNvPr>
        <xdr:cNvCxnSpPr/>
      </xdr:nvCxnSpPr>
      <xdr:spPr>
        <a:xfrm>
          <a:off x="3755572" y="161612035"/>
          <a:ext cx="3265714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3"/>
  <sheetViews>
    <sheetView tabSelected="1" view="pageBreakPreview" zoomScaleSheetLayoutView="100" workbookViewId="0">
      <selection activeCell="G393" sqref="G393"/>
    </sheetView>
  </sheetViews>
  <sheetFormatPr baseColWidth="10" defaultColWidth="11.42578125" defaultRowHeight="20.25" x14ac:dyDescent="0.25"/>
  <cols>
    <col min="1" max="1" width="11.42578125" style="1"/>
    <col min="2" max="2" width="7.85546875" style="68" customWidth="1"/>
    <col min="3" max="3" width="52.85546875" style="1" customWidth="1"/>
    <col min="4" max="4" width="9.85546875" style="54" customWidth="1"/>
    <col min="5" max="5" width="13.140625" style="68" customWidth="1"/>
    <col min="6" max="6" width="13.7109375" style="54" bestFit="1" customWidth="1"/>
    <col min="7" max="7" width="15.140625" style="54" customWidth="1"/>
    <col min="8" max="8" width="28.85546875" style="55" customWidth="1"/>
    <col min="9" max="16384" width="11.42578125" style="1"/>
  </cols>
  <sheetData>
    <row r="1" spans="2:8" ht="105" customHeight="1" x14ac:dyDescent="0.25">
      <c r="B1" s="69"/>
      <c r="C1" s="3"/>
      <c r="D1" s="45"/>
      <c r="E1" s="64"/>
      <c r="F1" s="45"/>
      <c r="G1" s="45"/>
      <c r="H1" s="46"/>
    </row>
    <row r="2" spans="2:8" ht="23.25" customHeight="1" x14ac:dyDescent="0.25">
      <c r="B2" s="339" t="s">
        <v>122</v>
      </c>
      <c r="C2" s="340"/>
      <c r="D2" s="340"/>
      <c r="E2" s="340"/>
      <c r="F2" s="340"/>
      <c r="G2" s="340"/>
      <c r="H2" s="341"/>
    </row>
    <row r="3" spans="2:8" ht="41.25" customHeight="1" thickBot="1" x14ac:dyDescent="0.3">
      <c r="B3" s="317" t="s">
        <v>102</v>
      </c>
      <c r="C3" s="318"/>
      <c r="D3" s="342" t="s">
        <v>110</v>
      </c>
      <c r="E3" s="342"/>
      <c r="F3" s="342"/>
      <c r="G3" s="342"/>
      <c r="H3" s="343"/>
    </row>
    <row r="4" spans="2:8" ht="60.75" customHeight="1" thickBot="1" x14ac:dyDescent="0.3">
      <c r="B4" s="317" t="s">
        <v>12</v>
      </c>
      <c r="C4" s="318"/>
      <c r="D4" s="344" t="s">
        <v>233</v>
      </c>
      <c r="E4" s="344"/>
      <c r="F4" s="344"/>
      <c r="G4" s="344"/>
      <c r="H4" s="345"/>
    </row>
    <row r="5" spans="2:8" ht="31.5" customHeight="1" thickBot="1" x14ac:dyDescent="0.3">
      <c r="B5" s="317" t="s">
        <v>13</v>
      </c>
      <c r="C5" s="318"/>
      <c r="D5" s="319" t="s">
        <v>234</v>
      </c>
      <c r="E5" s="319"/>
      <c r="F5" s="319"/>
      <c r="G5" s="319"/>
      <c r="H5" s="320"/>
    </row>
    <row r="6" spans="2:8" ht="23.25" customHeight="1" thickBot="1" x14ac:dyDescent="0.3">
      <c r="B6" s="317" t="s">
        <v>14</v>
      </c>
      <c r="C6" s="318"/>
      <c r="D6" s="328" t="s">
        <v>15</v>
      </c>
      <c r="E6" s="328"/>
      <c r="F6" s="328"/>
      <c r="G6" s="328"/>
      <c r="H6" s="329"/>
    </row>
    <row r="7" spans="2:8" ht="23.25" customHeight="1" thickBot="1" x14ac:dyDescent="0.3">
      <c r="B7" s="317" t="s">
        <v>16</v>
      </c>
      <c r="C7" s="318"/>
      <c r="D7" s="330">
        <v>44529</v>
      </c>
      <c r="E7" s="330"/>
      <c r="F7" s="330"/>
      <c r="G7" s="44"/>
      <c r="H7" s="4"/>
    </row>
    <row r="8" spans="2:8" ht="21" thickBot="1" x14ac:dyDescent="0.3">
      <c r="B8" s="70"/>
      <c r="C8" s="5"/>
      <c r="D8" s="43"/>
      <c r="E8" s="65"/>
      <c r="F8" s="43"/>
      <c r="G8" s="43"/>
      <c r="H8" s="6"/>
    </row>
    <row r="9" spans="2:8" s="47" customFormat="1" ht="19.5" thickBot="1" x14ac:dyDescent="0.3">
      <c r="B9" s="56" t="s">
        <v>0</v>
      </c>
      <c r="C9" s="57" t="s">
        <v>1</v>
      </c>
      <c r="D9" s="58" t="s">
        <v>2</v>
      </c>
      <c r="E9" s="57" t="s">
        <v>3</v>
      </c>
      <c r="F9" s="58" t="s">
        <v>4</v>
      </c>
      <c r="G9" s="59" t="s">
        <v>5</v>
      </c>
      <c r="H9" s="57" t="s">
        <v>6</v>
      </c>
    </row>
    <row r="10" spans="2:8" s="47" customFormat="1" ht="33.75" customHeight="1" thickBot="1" x14ac:dyDescent="0.3">
      <c r="B10" s="56" t="s">
        <v>37</v>
      </c>
      <c r="C10" s="250" t="s">
        <v>114</v>
      </c>
      <c r="D10" s="248"/>
      <c r="E10" s="204"/>
      <c r="F10" s="248"/>
      <c r="G10" s="203"/>
      <c r="H10" s="249"/>
    </row>
    <row r="11" spans="2:8" s="47" customFormat="1" ht="19.5" thickBot="1" x14ac:dyDescent="0.3">
      <c r="B11" s="29">
        <v>1</v>
      </c>
      <c r="C11" s="17" t="s">
        <v>40</v>
      </c>
      <c r="D11" s="41"/>
      <c r="E11" s="27"/>
      <c r="F11" s="41"/>
      <c r="G11" s="41"/>
      <c r="H11" s="28"/>
    </row>
    <row r="12" spans="2:8" s="47" customFormat="1" ht="18.75" x14ac:dyDescent="0.25">
      <c r="B12" s="156">
        <f>+B11+0.01</f>
        <v>1.01</v>
      </c>
      <c r="C12" s="157" t="s">
        <v>46</v>
      </c>
      <c r="D12" s="158">
        <v>1</v>
      </c>
      <c r="E12" s="159" t="s">
        <v>41</v>
      </c>
      <c r="F12" s="158"/>
      <c r="G12" s="160"/>
      <c r="H12" s="60"/>
    </row>
    <row r="13" spans="2:8" s="47" customFormat="1" ht="18.75" x14ac:dyDescent="0.25">
      <c r="B13" s="11">
        <f>+B12+0.01</f>
        <v>1.02</v>
      </c>
      <c r="C13" s="12" t="s">
        <v>47</v>
      </c>
      <c r="D13" s="31">
        <v>1</v>
      </c>
      <c r="E13" s="30" t="s">
        <v>95</v>
      </c>
      <c r="F13" s="31"/>
      <c r="G13" s="161"/>
      <c r="H13" s="60"/>
    </row>
    <row r="14" spans="2:8" s="47" customFormat="1" ht="19.5" thickBot="1" x14ac:dyDescent="0.3">
      <c r="B14" s="61"/>
      <c r="C14" s="62"/>
      <c r="D14" s="63"/>
      <c r="E14" s="62"/>
      <c r="F14" s="63"/>
      <c r="G14" s="16"/>
      <c r="H14" s="16"/>
    </row>
    <row r="15" spans="2:8" s="47" customFormat="1" ht="19.5" thickBot="1" x14ac:dyDescent="0.3">
      <c r="B15" s="29">
        <v>2</v>
      </c>
      <c r="C15" s="17" t="s">
        <v>56</v>
      </c>
      <c r="D15" s="41"/>
      <c r="E15" s="27"/>
      <c r="F15" s="41"/>
      <c r="G15" s="167"/>
      <c r="H15" s="28"/>
    </row>
    <row r="16" spans="2:8" s="47" customFormat="1" ht="19.5" thickBot="1" x14ac:dyDescent="0.3">
      <c r="B16" s="219" t="s">
        <v>37</v>
      </c>
      <c r="C16" s="220" t="s">
        <v>32</v>
      </c>
      <c r="D16" s="221"/>
      <c r="E16" s="222"/>
      <c r="F16" s="221"/>
      <c r="G16" s="223"/>
      <c r="H16" s="10"/>
    </row>
    <row r="17" spans="1:9" s="47" customFormat="1" ht="18.75" x14ac:dyDescent="0.25">
      <c r="B17" s="168">
        <v>2.0099999999999998</v>
      </c>
      <c r="C17" s="136" t="s">
        <v>48</v>
      </c>
      <c r="D17" s="89">
        <v>3.17</v>
      </c>
      <c r="E17" s="137" t="s">
        <v>11</v>
      </c>
      <c r="F17" s="89"/>
      <c r="G17" s="164"/>
      <c r="H17" s="75"/>
    </row>
    <row r="18" spans="1:9" s="47" customFormat="1" ht="37.5" x14ac:dyDescent="0.25">
      <c r="B18" s="162">
        <f>B17+0.01</f>
        <v>2.0199999999999996</v>
      </c>
      <c r="C18" s="12" t="s">
        <v>49</v>
      </c>
      <c r="D18" s="14">
        <v>4.28</v>
      </c>
      <c r="E18" s="135" t="s">
        <v>34</v>
      </c>
      <c r="F18" s="14"/>
      <c r="G18" s="163"/>
      <c r="H18" s="75"/>
    </row>
    <row r="19" spans="1:9" s="47" customFormat="1" ht="18.75" x14ac:dyDescent="0.25">
      <c r="A19" s="48"/>
      <c r="B19" s="162">
        <f t="shared" ref="B19:B23" si="0">B18+0.01</f>
        <v>2.0299999999999994</v>
      </c>
      <c r="C19" s="12" t="s">
        <v>35</v>
      </c>
      <c r="D19" s="14">
        <v>21.1</v>
      </c>
      <c r="E19" s="13" t="s">
        <v>11</v>
      </c>
      <c r="F19" s="14"/>
      <c r="G19" s="163"/>
      <c r="H19" s="60"/>
    </row>
    <row r="20" spans="1:9" s="47" customFormat="1" ht="37.5" x14ac:dyDescent="0.25">
      <c r="A20" s="48"/>
      <c r="B20" s="162">
        <f t="shared" si="0"/>
        <v>2.0399999999999991</v>
      </c>
      <c r="C20" s="115" t="s">
        <v>64</v>
      </c>
      <c r="D20" s="89">
        <v>3.17</v>
      </c>
      <c r="E20" s="90" t="s">
        <v>34</v>
      </c>
      <c r="F20" s="14"/>
      <c r="G20" s="164"/>
      <c r="H20" s="60"/>
    </row>
    <row r="21" spans="1:9" s="47" customFormat="1" ht="37.5" x14ac:dyDescent="0.25">
      <c r="A21" s="48"/>
      <c r="B21" s="162">
        <f t="shared" si="0"/>
        <v>2.0499999999999989</v>
      </c>
      <c r="C21" s="12" t="s">
        <v>33</v>
      </c>
      <c r="D21" s="14">
        <v>3.8</v>
      </c>
      <c r="E21" s="13" t="s">
        <v>34</v>
      </c>
      <c r="F21" s="14"/>
      <c r="G21" s="163"/>
      <c r="H21" s="60"/>
    </row>
    <row r="22" spans="1:9" s="47" customFormat="1" ht="18.75" x14ac:dyDescent="0.25">
      <c r="A22" s="48"/>
      <c r="B22" s="162">
        <f t="shared" si="0"/>
        <v>2.0599999999999987</v>
      </c>
      <c r="C22" s="12" t="s">
        <v>65</v>
      </c>
      <c r="D22" s="14">
        <v>3.17</v>
      </c>
      <c r="E22" s="13" t="s">
        <v>34</v>
      </c>
      <c r="F22" s="14"/>
      <c r="G22" s="163"/>
      <c r="H22" s="60"/>
    </row>
    <row r="23" spans="1:9" s="47" customFormat="1" ht="41.25" customHeight="1" x14ac:dyDescent="0.25">
      <c r="A23" s="48"/>
      <c r="B23" s="13">
        <f t="shared" si="0"/>
        <v>2.0699999999999985</v>
      </c>
      <c r="C23" s="12" t="s">
        <v>39</v>
      </c>
      <c r="D23" s="14">
        <v>21.1</v>
      </c>
      <c r="E23" s="13" t="s">
        <v>11</v>
      </c>
      <c r="F23" s="14"/>
      <c r="G23" s="14"/>
      <c r="H23" s="60"/>
    </row>
    <row r="24" spans="1:9" s="47" customFormat="1" ht="19.5" thickBot="1" x14ac:dyDescent="0.3">
      <c r="B24" s="79"/>
      <c r="C24" s="95"/>
      <c r="D24" s="80"/>
      <c r="E24" s="79"/>
      <c r="F24" s="80"/>
      <c r="G24" s="80"/>
      <c r="H24" s="60"/>
    </row>
    <row r="25" spans="1:9" s="47" customFormat="1" ht="19.5" thickBot="1" x14ac:dyDescent="0.3">
      <c r="B25" s="7" t="s">
        <v>38</v>
      </c>
      <c r="C25" s="8" t="s">
        <v>109</v>
      </c>
      <c r="D25" s="42"/>
      <c r="E25" s="9"/>
      <c r="F25" s="42"/>
      <c r="G25" s="81"/>
      <c r="H25" s="10"/>
      <c r="I25" s="15"/>
    </row>
    <row r="26" spans="1:9" s="47" customFormat="1" ht="18.75" x14ac:dyDescent="0.25">
      <c r="B26" s="11">
        <f>+B23+0.01</f>
        <v>2.0799999999999983</v>
      </c>
      <c r="C26" s="12" t="s">
        <v>50</v>
      </c>
      <c r="D26" s="14">
        <v>21.1</v>
      </c>
      <c r="E26" s="13" t="s">
        <v>10</v>
      </c>
      <c r="F26" s="14"/>
      <c r="G26" s="163"/>
      <c r="H26" s="74"/>
      <c r="I26" s="15"/>
    </row>
    <row r="27" spans="1:9" s="47" customFormat="1" ht="37.5" x14ac:dyDescent="0.25">
      <c r="B27" s="11">
        <f>+B26+0.01</f>
        <v>2.0899999999999981</v>
      </c>
      <c r="C27" s="12" t="s">
        <v>49</v>
      </c>
      <c r="D27" s="14">
        <v>28.49</v>
      </c>
      <c r="E27" s="13" t="s">
        <v>34</v>
      </c>
      <c r="F27" s="14"/>
      <c r="G27" s="163"/>
      <c r="H27" s="74"/>
      <c r="I27" s="15"/>
    </row>
    <row r="28" spans="1:9" s="47" customFormat="1" ht="37.5" x14ac:dyDescent="0.25">
      <c r="A28" s="48"/>
      <c r="B28" s="11">
        <f>+B27+0.01</f>
        <v>2.0999999999999979</v>
      </c>
      <c r="C28" s="12" t="s">
        <v>89</v>
      </c>
      <c r="D28" s="14">
        <v>21.1</v>
      </c>
      <c r="E28" s="13" t="s">
        <v>10</v>
      </c>
      <c r="F28" s="14"/>
      <c r="G28" s="163"/>
      <c r="H28" s="60"/>
    </row>
    <row r="29" spans="1:9" s="47" customFormat="1" ht="19.5" thickBot="1" x14ac:dyDescent="0.3">
      <c r="B29" s="71"/>
      <c r="C29" s="15"/>
      <c r="D29" s="49"/>
      <c r="E29" s="205"/>
      <c r="F29" s="49"/>
      <c r="G29" s="166"/>
      <c r="H29" s="60"/>
    </row>
    <row r="30" spans="1:9" s="47" customFormat="1" ht="19.5" thickBot="1" x14ac:dyDescent="0.3">
      <c r="B30" s="29">
        <v>3</v>
      </c>
      <c r="C30" s="17" t="s">
        <v>51</v>
      </c>
      <c r="D30" s="41"/>
      <c r="E30" s="27"/>
      <c r="F30" s="41"/>
      <c r="G30" s="167"/>
      <c r="H30" s="28"/>
    </row>
    <row r="31" spans="1:9" s="47" customFormat="1" ht="19.5" thickBot="1" x14ac:dyDescent="0.3">
      <c r="B31" s="7" t="s">
        <v>37</v>
      </c>
      <c r="C31" s="8" t="s">
        <v>108</v>
      </c>
      <c r="D31" s="42"/>
      <c r="E31" s="9"/>
      <c r="F31" s="42"/>
      <c r="G31" s="81"/>
      <c r="H31" s="10"/>
    </row>
    <row r="32" spans="1:9" s="47" customFormat="1" ht="18.75" x14ac:dyDescent="0.25">
      <c r="B32" s="168">
        <v>3.01</v>
      </c>
      <c r="C32" s="136" t="s">
        <v>66</v>
      </c>
      <c r="D32" s="89">
        <v>42.54</v>
      </c>
      <c r="E32" s="137" t="s">
        <v>10</v>
      </c>
      <c r="F32" s="89"/>
      <c r="G32" s="164"/>
      <c r="H32" s="75"/>
    </row>
    <row r="33" spans="1:11" s="47" customFormat="1" ht="37.5" x14ac:dyDescent="0.25">
      <c r="B33" s="162">
        <f>B32+0.01</f>
        <v>3.0199999999999996</v>
      </c>
      <c r="C33" s="12" t="s">
        <v>49</v>
      </c>
      <c r="D33" s="14">
        <v>57.43</v>
      </c>
      <c r="E33" s="135" t="s">
        <v>34</v>
      </c>
      <c r="F33" s="14"/>
      <c r="G33" s="164"/>
      <c r="H33" s="75"/>
    </row>
    <row r="34" spans="1:11" s="47" customFormat="1" ht="56.25" x14ac:dyDescent="0.25">
      <c r="B34" s="162">
        <v>3.03</v>
      </c>
      <c r="C34" s="12" t="s">
        <v>39</v>
      </c>
      <c r="D34" s="14">
        <v>141.80000000000001</v>
      </c>
      <c r="E34" s="13" t="s">
        <v>11</v>
      </c>
      <c r="F34" s="14"/>
      <c r="G34" s="164"/>
      <c r="H34" s="60"/>
    </row>
    <row r="35" spans="1:11" s="47" customFormat="1" ht="19.5" thickBot="1" x14ac:dyDescent="0.3">
      <c r="B35" s="71"/>
      <c r="C35" s="15"/>
      <c r="D35" s="49"/>
      <c r="E35" s="205"/>
      <c r="F35" s="49"/>
      <c r="G35" s="165"/>
      <c r="H35" s="63"/>
      <c r="I35" s="15"/>
      <c r="J35" s="15"/>
    </row>
    <row r="36" spans="1:11" s="47" customFormat="1" ht="19.5" thickBot="1" x14ac:dyDescent="0.3">
      <c r="B36" s="7" t="s">
        <v>38</v>
      </c>
      <c r="C36" s="8" t="s">
        <v>109</v>
      </c>
      <c r="D36" s="42"/>
      <c r="E36" s="9"/>
      <c r="F36" s="42"/>
      <c r="G36" s="81"/>
      <c r="H36" s="32"/>
      <c r="I36" s="15"/>
      <c r="J36" s="15"/>
    </row>
    <row r="37" spans="1:11" s="47" customFormat="1" ht="18.75" x14ac:dyDescent="0.25">
      <c r="B37" s="11">
        <f>+B34+0.01</f>
        <v>3.0399999999999996</v>
      </c>
      <c r="C37" s="12" t="s">
        <v>50</v>
      </c>
      <c r="D37" s="14">
        <v>141.80000000000001</v>
      </c>
      <c r="E37" s="13" t="s">
        <v>10</v>
      </c>
      <c r="F37" s="14"/>
      <c r="G37" s="163"/>
      <c r="H37" s="74"/>
      <c r="I37" s="138"/>
      <c r="J37" s="15"/>
    </row>
    <row r="38" spans="1:11" s="47" customFormat="1" ht="37.5" x14ac:dyDescent="0.25">
      <c r="B38" s="11">
        <v>3.05</v>
      </c>
      <c r="C38" s="12" t="s">
        <v>49</v>
      </c>
      <c r="D38" s="14">
        <v>2.8714500000000003</v>
      </c>
      <c r="E38" s="13" t="s">
        <v>34</v>
      </c>
      <c r="F38" s="14"/>
      <c r="G38" s="163"/>
      <c r="H38" s="74"/>
      <c r="I38" s="138"/>
      <c r="J38" s="15"/>
    </row>
    <row r="39" spans="1:11" ht="37.5" x14ac:dyDescent="0.25">
      <c r="B39" s="11">
        <v>3.06</v>
      </c>
      <c r="C39" s="12" t="s">
        <v>89</v>
      </c>
      <c r="D39" s="14">
        <v>141.80000000000001</v>
      </c>
      <c r="E39" s="13" t="s">
        <v>10</v>
      </c>
      <c r="F39" s="14"/>
      <c r="G39" s="163"/>
      <c r="H39" s="74"/>
      <c r="I39" s="2"/>
      <c r="J39" s="2"/>
    </row>
    <row r="40" spans="1:11" s="47" customFormat="1" ht="19.5" thickBot="1" x14ac:dyDescent="0.3">
      <c r="B40" s="71"/>
      <c r="C40" s="15"/>
      <c r="D40" s="49"/>
      <c r="E40" s="205"/>
      <c r="F40" s="49"/>
      <c r="G40" s="165"/>
      <c r="H40" s="60"/>
    </row>
    <row r="41" spans="1:11" s="47" customFormat="1" ht="19.5" thickBot="1" x14ac:dyDescent="0.3">
      <c r="B41" s="82" t="s">
        <v>43</v>
      </c>
      <c r="C41" s="83" t="s">
        <v>111</v>
      </c>
      <c r="D41" s="86"/>
      <c r="E41" s="87"/>
      <c r="F41" s="86"/>
      <c r="G41" s="169"/>
      <c r="H41" s="81"/>
    </row>
    <row r="42" spans="1:11" s="47" customFormat="1" ht="18.75" x14ac:dyDescent="0.25">
      <c r="B42" s="170">
        <v>3.07</v>
      </c>
      <c r="C42" s="145" t="s">
        <v>68</v>
      </c>
      <c r="D42" s="51">
        <v>141.80000000000001</v>
      </c>
      <c r="E42" s="66" t="s">
        <v>34</v>
      </c>
      <c r="F42" s="51"/>
      <c r="G42" s="171"/>
      <c r="H42" s="149"/>
    </row>
    <row r="43" spans="1:11" s="47" customFormat="1" ht="18.75" x14ac:dyDescent="0.25">
      <c r="B43" s="172">
        <f>B42+0.01</f>
        <v>3.0799999999999996</v>
      </c>
      <c r="C43" s="78" t="s">
        <v>88</v>
      </c>
      <c r="D43" s="52">
        <v>170.16</v>
      </c>
      <c r="E43" s="50" t="s">
        <v>45</v>
      </c>
      <c r="F43" s="51"/>
      <c r="G43" s="173"/>
      <c r="H43" s="150"/>
      <c r="I43" s="139"/>
      <c r="J43" s="15"/>
      <c r="K43" s="15"/>
    </row>
    <row r="44" spans="1:11" s="47" customFormat="1" ht="37.5" x14ac:dyDescent="0.25">
      <c r="B44" s="172">
        <f t="shared" ref="B44" si="1">B43+0.01</f>
        <v>3.0899999999999994</v>
      </c>
      <c r="C44" s="77" t="s">
        <v>67</v>
      </c>
      <c r="D44" s="52">
        <v>141.80000000000001</v>
      </c>
      <c r="E44" s="50" t="s">
        <v>52</v>
      </c>
      <c r="F44" s="51"/>
      <c r="G44" s="173"/>
      <c r="H44" s="150"/>
      <c r="I44" s="140"/>
      <c r="J44" s="15"/>
      <c r="K44" s="15"/>
    </row>
    <row r="45" spans="1:11" s="47" customFormat="1" ht="19.5" thickBot="1" x14ac:dyDescent="0.3">
      <c r="A45" s="48"/>
      <c r="B45" s="174"/>
      <c r="C45" s="84"/>
      <c r="D45" s="49"/>
      <c r="E45" s="205"/>
      <c r="F45" s="49"/>
      <c r="G45" s="175"/>
      <c r="H45" s="74"/>
      <c r="I45" s="15"/>
      <c r="J45" s="15"/>
      <c r="K45" s="15"/>
    </row>
    <row r="46" spans="1:11" s="47" customFormat="1" ht="19.5" thickBot="1" x14ac:dyDescent="0.3">
      <c r="A46" s="48"/>
      <c r="B46" s="107">
        <v>4</v>
      </c>
      <c r="C46" s="195" t="s">
        <v>57</v>
      </c>
      <c r="D46" s="192"/>
      <c r="E46" s="193"/>
      <c r="F46" s="192"/>
      <c r="G46" s="194"/>
      <c r="H46" s="85"/>
    </row>
    <row r="47" spans="1:11" ht="19.5" thickBot="1" x14ac:dyDescent="0.3">
      <c r="B47" s="76" t="s">
        <v>37</v>
      </c>
      <c r="C47" s="196" t="s">
        <v>32</v>
      </c>
      <c r="D47" s="197"/>
      <c r="E47" s="198"/>
      <c r="F47" s="197"/>
      <c r="G47" s="199"/>
      <c r="H47" s="81"/>
    </row>
    <row r="48" spans="1:11" ht="18.75" x14ac:dyDescent="0.25">
      <c r="B48" s="50">
        <v>4.01</v>
      </c>
      <c r="C48" s="33" t="s">
        <v>48</v>
      </c>
      <c r="D48" s="52">
        <v>23.21</v>
      </c>
      <c r="E48" s="50" t="s">
        <v>34</v>
      </c>
      <c r="F48" s="52"/>
      <c r="G48" s="52"/>
      <c r="H48" s="74"/>
    </row>
    <row r="49" spans="1:8" ht="37.5" x14ac:dyDescent="0.25">
      <c r="B49" s="50">
        <f>B48+0.01</f>
        <v>4.0199999999999996</v>
      </c>
      <c r="C49" s="34" t="s">
        <v>49</v>
      </c>
      <c r="D49" s="52">
        <v>31.33</v>
      </c>
      <c r="E49" s="50" t="s">
        <v>34</v>
      </c>
      <c r="F49" s="52"/>
      <c r="G49" s="52"/>
      <c r="H49" s="74"/>
    </row>
    <row r="50" spans="1:8" ht="18.75" x14ac:dyDescent="0.25">
      <c r="B50" s="50">
        <f t="shared" ref="B50:B54" si="2">B49+0.01</f>
        <v>4.0299999999999994</v>
      </c>
      <c r="C50" s="33" t="s">
        <v>35</v>
      </c>
      <c r="D50" s="52">
        <v>154.69999999999999</v>
      </c>
      <c r="E50" s="50" t="s">
        <v>11</v>
      </c>
      <c r="F50" s="52"/>
      <c r="G50" s="52"/>
      <c r="H50" s="74"/>
    </row>
    <row r="51" spans="1:8" ht="37.5" x14ac:dyDescent="0.25">
      <c r="B51" s="50">
        <f t="shared" si="2"/>
        <v>4.0399999999999991</v>
      </c>
      <c r="C51" s="34" t="s">
        <v>69</v>
      </c>
      <c r="D51" s="52">
        <v>23.21</v>
      </c>
      <c r="E51" s="50" t="s">
        <v>34</v>
      </c>
      <c r="F51" s="52"/>
      <c r="G51" s="52"/>
      <c r="H51" s="74"/>
    </row>
    <row r="52" spans="1:8" ht="37.5" x14ac:dyDescent="0.25">
      <c r="B52" s="50">
        <f t="shared" si="2"/>
        <v>4.0499999999999989</v>
      </c>
      <c r="C52" s="34" t="s">
        <v>33</v>
      </c>
      <c r="D52" s="52">
        <v>27.85</v>
      </c>
      <c r="E52" s="50" t="s">
        <v>34</v>
      </c>
      <c r="F52" s="52"/>
      <c r="G52" s="52"/>
      <c r="H52" s="74"/>
    </row>
    <row r="53" spans="1:8" ht="15.75" customHeight="1" x14ac:dyDescent="0.25">
      <c r="B53" s="50">
        <f t="shared" si="2"/>
        <v>4.0599999999999987</v>
      </c>
      <c r="C53" s="33" t="s">
        <v>70</v>
      </c>
      <c r="D53" s="52">
        <v>23.21</v>
      </c>
      <c r="E53" s="50" t="s">
        <v>34</v>
      </c>
      <c r="F53" s="52"/>
      <c r="G53" s="52"/>
      <c r="H53" s="74"/>
    </row>
    <row r="54" spans="1:8" ht="56.25" x14ac:dyDescent="0.25">
      <c r="B54" s="50">
        <f t="shared" si="2"/>
        <v>4.0699999999999985</v>
      </c>
      <c r="C54" s="34" t="s">
        <v>39</v>
      </c>
      <c r="D54" s="52">
        <v>154.69999999999999</v>
      </c>
      <c r="E54" s="50" t="s">
        <v>11</v>
      </c>
      <c r="F54" s="52"/>
      <c r="G54" s="52"/>
      <c r="H54" s="74"/>
    </row>
    <row r="55" spans="1:8" ht="15.75" customHeight="1" thickBot="1" x14ac:dyDescent="0.3">
      <c r="B55" s="71"/>
      <c r="C55" s="15"/>
      <c r="D55" s="49"/>
      <c r="E55" s="205"/>
      <c r="F55" s="49"/>
      <c r="G55" s="165"/>
      <c r="H55" s="74"/>
    </row>
    <row r="56" spans="1:8" ht="19.5" thickBot="1" x14ac:dyDescent="0.3">
      <c r="B56" s="82" t="s">
        <v>38</v>
      </c>
      <c r="C56" s="83" t="s">
        <v>42</v>
      </c>
      <c r="D56" s="86"/>
      <c r="E56" s="87"/>
      <c r="F56" s="86"/>
      <c r="G56" s="169"/>
      <c r="H56" s="81"/>
    </row>
    <row r="57" spans="1:8" ht="18.75" x14ac:dyDescent="0.25">
      <c r="B57" s="176">
        <v>4.08</v>
      </c>
      <c r="C57" s="35" t="s">
        <v>50</v>
      </c>
      <c r="D57" s="51">
        <v>154.69999999999999</v>
      </c>
      <c r="E57" s="66" t="s">
        <v>10</v>
      </c>
      <c r="F57" s="51"/>
      <c r="G57" s="171"/>
      <c r="H57" s="74"/>
    </row>
    <row r="58" spans="1:8" ht="37.5" x14ac:dyDescent="0.25">
      <c r="B58" s="176">
        <f>+B57+0.01</f>
        <v>4.09</v>
      </c>
      <c r="C58" s="141" t="s">
        <v>49</v>
      </c>
      <c r="D58" s="51">
        <v>3.13</v>
      </c>
      <c r="E58" s="66" t="s">
        <v>34</v>
      </c>
      <c r="F58" s="51"/>
      <c r="G58" s="171"/>
      <c r="H58" s="74"/>
    </row>
    <row r="59" spans="1:8" ht="37.5" x14ac:dyDescent="0.25">
      <c r="B59" s="176">
        <f>+B58+0.01</f>
        <v>4.0999999999999996</v>
      </c>
      <c r="C59" s="34" t="s">
        <v>89</v>
      </c>
      <c r="D59" s="52">
        <v>154.69999999999999</v>
      </c>
      <c r="E59" s="50" t="s">
        <v>10</v>
      </c>
      <c r="F59" s="52"/>
      <c r="G59" s="171"/>
      <c r="H59" s="74"/>
    </row>
    <row r="60" spans="1:8" ht="19.5" thickBot="1" x14ac:dyDescent="0.3">
      <c r="B60" s="71"/>
      <c r="C60" s="15"/>
      <c r="D60" s="49"/>
      <c r="E60" s="205"/>
      <c r="F60" s="49"/>
      <c r="G60" s="171"/>
      <c r="H60" s="74"/>
    </row>
    <row r="61" spans="1:8" ht="19.5" thickBot="1" x14ac:dyDescent="0.3">
      <c r="B61" s="82" t="s">
        <v>43</v>
      </c>
      <c r="C61" s="146" t="s">
        <v>72</v>
      </c>
      <c r="D61" s="147"/>
      <c r="E61" s="148"/>
      <c r="F61" s="147"/>
      <c r="G61" s="178"/>
      <c r="H61" s="81"/>
    </row>
    <row r="62" spans="1:8" ht="18.75" x14ac:dyDescent="0.25">
      <c r="A62" s="200"/>
      <c r="B62" s="172">
        <v>4.0999999999999996</v>
      </c>
      <c r="C62" s="35" t="s">
        <v>71</v>
      </c>
      <c r="D62" s="52">
        <v>7.56</v>
      </c>
      <c r="E62" s="50" t="s">
        <v>34</v>
      </c>
      <c r="F62" s="14"/>
      <c r="G62" s="163"/>
      <c r="H62" s="60"/>
    </row>
    <row r="63" spans="1:8" ht="18.75" x14ac:dyDescent="0.25">
      <c r="B63" s="172">
        <f>B62+0.01</f>
        <v>4.1099999999999994</v>
      </c>
      <c r="C63" s="33" t="s">
        <v>44</v>
      </c>
      <c r="D63" s="52">
        <v>9.07</v>
      </c>
      <c r="E63" s="50" t="s">
        <v>45</v>
      </c>
      <c r="F63" s="14"/>
      <c r="G63" s="163"/>
      <c r="H63" s="60"/>
    </row>
    <row r="64" spans="1:8" ht="30.75" customHeight="1" x14ac:dyDescent="0.25">
      <c r="B64" s="172">
        <f t="shared" ref="B64:B65" si="3">B63+0.01</f>
        <v>4.1199999999999992</v>
      </c>
      <c r="C64" s="33" t="s">
        <v>73</v>
      </c>
      <c r="D64" s="52">
        <v>4.41</v>
      </c>
      <c r="E64" s="50" t="s">
        <v>34</v>
      </c>
      <c r="F64" s="14"/>
      <c r="G64" s="163"/>
      <c r="H64" s="88"/>
    </row>
    <row r="65" spans="2:8" ht="56.25" x14ac:dyDescent="0.25">
      <c r="B65" s="172">
        <f t="shared" si="3"/>
        <v>4.129999999999999</v>
      </c>
      <c r="C65" s="34" t="s">
        <v>74</v>
      </c>
      <c r="D65" s="80">
        <v>3.15</v>
      </c>
      <c r="E65" s="79" t="s">
        <v>34</v>
      </c>
      <c r="F65" s="14"/>
      <c r="G65" s="163"/>
      <c r="H65" s="60"/>
    </row>
    <row r="66" spans="2:8" ht="19.5" thickBot="1" x14ac:dyDescent="0.3">
      <c r="B66" s="179"/>
      <c r="C66" s="95"/>
      <c r="D66" s="96"/>
      <c r="E66" s="97"/>
      <c r="F66" s="96"/>
      <c r="G66" s="180"/>
      <c r="H66" s="60"/>
    </row>
    <row r="67" spans="2:8" ht="19.5" thickBot="1" x14ac:dyDescent="0.3">
      <c r="B67" s="82" t="s">
        <v>63</v>
      </c>
      <c r="C67" s="83" t="s">
        <v>111</v>
      </c>
      <c r="D67" s="98"/>
      <c r="E67" s="99"/>
      <c r="F67" s="98"/>
      <c r="G67" s="142"/>
      <c r="H67" s="81"/>
    </row>
    <row r="68" spans="2:8" ht="18.75" x14ac:dyDescent="0.25">
      <c r="B68" s="176">
        <v>4.1399999999999997</v>
      </c>
      <c r="C68" s="35" t="s">
        <v>75</v>
      </c>
      <c r="D68" s="93">
        <v>66.11</v>
      </c>
      <c r="E68" s="94" t="s">
        <v>34</v>
      </c>
      <c r="F68" s="93"/>
      <c r="G68" s="181"/>
      <c r="H68" s="74"/>
    </row>
    <row r="69" spans="2:8" ht="18.75" x14ac:dyDescent="0.25">
      <c r="B69" s="177">
        <f>B68+0.01</f>
        <v>4.1499999999999995</v>
      </c>
      <c r="C69" s="33" t="s">
        <v>53</v>
      </c>
      <c r="D69" s="101">
        <v>79.33</v>
      </c>
      <c r="E69" s="102" t="s">
        <v>45</v>
      </c>
      <c r="F69" s="101"/>
      <c r="G69" s="181"/>
      <c r="H69" s="74"/>
    </row>
    <row r="70" spans="2:8" ht="37.5" x14ac:dyDescent="0.25">
      <c r="B70" s="177">
        <f t="shared" ref="B70" si="4">B69+0.01</f>
        <v>4.1599999999999993</v>
      </c>
      <c r="C70" s="34" t="s">
        <v>76</v>
      </c>
      <c r="D70" s="101">
        <v>88.15</v>
      </c>
      <c r="E70" s="102" t="s">
        <v>52</v>
      </c>
      <c r="F70" s="101"/>
      <c r="G70" s="181"/>
      <c r="H70" s="74"/>
    </row>
    <row r="71" spans="2:8" ht="18" customHeight="1" thickBot="1" x14ac:dyDescent="0.3">
      <c r="B71" s="71"/>
      <c r="C71" s="15"/>
      <c r="D71" s="103"/>
      <c r="E71" s="104"/>
      <c r="F71" s="103"/>
      <c r="G71" s="182"/>
      <c r="H71" s="74"/>
    </row>
    <row r="72" spans="2:8" ht="19.5" thickBot="1" x14ac:dyDescent="0.3">
      <c r="B72" s="107">
        <v>5</v>
      </c>
      <c r="C72" s="108" t="s">
        <v>54</v>
      </c>
      <c r="D72" s="109"/>
      <c r="E72" s="110"/>
      <c r="F72" s="109"/>
      <c r="G72" s="116"/>
      <c r="H72" s="85"/>
    </row>
    <row r="73" spans="2:8" ht="19.5" thickBot="1" x14ac:dyDescent="0.3">
      <c r="B73" s="82" t="s">
        <v>37</v>
      </c>
      <c r="C73" s="83" t="s">
        <v>32</v>
      </c>
      <c r="D73" s="98"/>
      <c r="E73" s="99"/>
      <c r="F73" s="98"/>
      <c r="G73" s="142"/>
      <c r="H73" s="81"/>
    </row>
    <row r="74" spans="2:8" ht="18.75" x14ac:dyDescent="0.25">
      <c r="B74" s="176">
        <v>5.01</v>
      </c>
      <c r="C74" s="35" t="s">
        <v>66</v>
      </c>
      <c r="D74" s="93">
        <v>18.420000000000002</v>
      </c>
      <c r="E74" s="94" t="s">
        <v>10</v>
      </c>
      <c r="F74" s="93"/>
      <c r="G74" s="181"/>
      <c r="H74" s="105"/>
    </row>
    <row r="75" spans="2:8" ht="37.5" x14ac:dyDescent="0.25">
      <c r="B75" s="177">
        <f>B74+0.01</f>
        <v>5.0199999999999996</v>
      </c>
      <c r="C75" s="34" t="s">
        <v>49</v>
      </c>
      <c r="D75" s="101">
        <v>24.87</v>
      </c>
      <c r="E75" s="102" t="s">
        <v>34</v>
      </c>
      <c r="F75" s="101"/>
      <c r="G75" s="181"/>
      <c r="H75" s="105"/>
    </row>
    <row r="76" spans="2:8" ht="38.25" customHeight="1" x14ac:dyDescent="0.25">
      <c r="B76" s="177">
        <v>5.03</v>
      </c>
      <c r="C76" s="106" t="s">
        <v>39</v>
      </c>
      <c r="D76" s="101">
        <v>61.4</v>
      </c>
      <c r="E76" s="102" t="s">
        <v>11</v>
      </c>
      <c r="F76" s="101"/>
      <c r="G76" s="181"/>
      <c r="H76" s="105"/>
    </row>
    <row r="77" spans="2:8" ht="19.5" thickBot="1" x14ac:dyDescent="0.3">
      <c r="B77" s="71"/>
      <c r="C77" s="15"/>
      <c r="D77" s="103"/>
      <c r="E77" s="104"/>
      <c r="F77" s="103"/>
      <c r="G77" s="224"/>
      <c r="H77" s="74"/>
    </row>
    <row r="78" spans="2:8" ht="19.5" thickBot="1" x14ac:dyDescent="0.3">
      <c r="B78" s="82" t="s">
        <v>38</v>
      </c>
      <c r="C78" s="83" t="s">
        <v>42</v>
      </c>
      <c r="D78" s="98"/>
      <c r="E78" s="99"/>
      <c r="F78" s="98"/>
      <c r="G78" s="225"/>
      <c r="H78" s="81"/>
    </row>
    <row r="79" spans="2:8" ht="18.75" x14ac:dyDescent="0.25">
      <c r="B79" s="176">
        <v>5.08</v>
      </c>
      <c r="C79" s="35" t="s">
        <v>50</v>
      </c>
      <c r="D79" s="93">
        <v>61.4</v>
      </c>
      <c r="E79" s="94" t="s">
        <v>10</v>
      </c>
      <c r="F79" s="93"/>
      <c r="G79" s="181"/>
      <c r="H79" s="74"/>
    </row>
    <row r="80" spans="2:8" ht="37.5" x14ac:dyDescent="0.25">
      <c r="B80" s="177"/>
      <c r="C80" s="34" t="s">
        <v>49</v>
      </c>
      <c r="D80" s="101">
        <v>82.89</v>
      </c>
      <c r="E80" s="102" t="s">
        <v>34</v>
      </c>
      <c r="F80" s="101"/>
      <c r="G80" s="181"/>
      <c r="H80" s="74"/>
    </row>
    <row r="81" spans="2:8" ht="37.5" x14ac:dyDescent="0.25">
      <c r="B81" s="177">
        <v>5.09</v>
      </c>
      <c r="C81" s="34" t="s">
        <v>89</v>
      </c>
      <c r="D81" s="101">
        <v>61.4</v>
      </c>
      <c r="E81" s="102" t="s">
        <v>10</v>
      </c>
      <c r="F81" s="101"/>
      <c r="G81" s="181"/>
      <c r="H81" s="74"/>
    </row>
    <row r="82" spans="2:8" ht="19.5" thickBot="1" x14ac:dyDescent="0.3">
      <c r="B82" s="71"/>
      <c r="C82" s="15"/>
      <c r="D82" s="103"/>
      <c r="E82" s="104"/>
      <c r="F82" s="103"/>
      <c r="G82" s="182"/>
      <c r="H82" s="74"/>
    </row>
    <row r="83" spans="2:8" ht="19.5" thickBot="1" x14ac:dyDescent="0.3">
      <c r="B83" s="82" t="s">
        <v>43</v>
      </c>
      <c r="C83" s="112" t="s">
        <v>111</v>
      </c>
      <c r="D83" s="111"/>
      <c r="E83" s="99"/>
      <c r="F83" s="98"/>
      <c r="G83" s="142"/>
      <c r="H83" s="81"/>
    </row>
    <row r="84" spans="2:8" ht="18.75" x14ac:dyDescent="0.25">
      <c r="B84" s="170">
        <v>5.0999999999999996</v>
      </c>
      <c r="C84" s="35" t="s">
        <v>77</v>
      </c>
      <c r="D84" s="93">
        <v>40.520000000000003</v>
      </c>
      <c r="E84" s="94" t="s">
        <v>34</v>
      </c>
      <c r="F84" s="93"/>
      <c r="G84" s="181"/>
      <c r="H84" s="105"/>
    </row>
    <row r="85" spans="2:8" ht="18.75" x14ac:dyDescent="0.25">
      <c r="B85" s="177">
        <f>B84+0.01</f>
        <v>5.1099999999999994</v>
      </c>
      <c r="C85" s="33" t="s">
        <v>78</v>
      </c>
      <c r="D85" s="93">
        <v>48.62</v>
      </c>
      <c r="E85" s="94" t="s">
        <v>45</v>
      </c>
      <c r="F85" s="93"/>
      <c r="G85" s="181"/>
      <c r="H85" s="105"/>
    </row>
    <row r="86" spans="2:8" ht="37.5" x14ac:dyDescent="0.25">
      <c r="B86" s="177">
        <f t="shared" ref="B86" si="5">B85+0.01</f>
        <v>5.1199999999999992</v>
      </c>
      <c r="C86" s="34" t="s">
        <v>79</v>
      </c>
      <c r="D86" s="93">
        <v>54.03</v>
      </c>
      <c r="E86" s="94" t="s">
        <v>52</v>
      </c>
      <c r="F86" s="93"/>
      <c r="G86" s="181"/>
      <c r="H86" s="105"/>
    </row>
    <row r="87" spans="2:8" ht="19.5" thickBot="1" x14ac:dyDescent="0.3">
      <c r="B87" s="71"/>
      <c r="C87" s="15"/>
      <c r="D87" s="91"/>
      <c r="E87" s="92"/>
      <c r="F87" s="91"/>
      <c r="G87" s="183"/>
      <c r="H87" s="74"/>
    </row>
    <row r="88" spans="2:8" ht="19.5" thickBot="1" x14ac:dyDescent="0.3">
      <c r="B88" s="107">
        <v>6</v>
      </c>
      <c r="C88" s="108" t="s">
        <v>55</v>
      </c>
      <c r="D88" s="109"/>
      <c r="E88" s="110"/>
      <c r="F88" s="109"/>
      <c r="G88" s="116"/>
      <c r="H88" s="85"/>
    </row>
    <row r="89" spans="2:8" ht="19.5" thickBot="1" x14ac:dyDescent="0.3">
      <c r="B89" s="82" t="s">
        <v>37</v>
      </c>
      <c r="C89" s="83" t="s">
        <v>32</v>
      </c>
      <c r="D89" s="98"/>
      <c r="E89" s="99"/>
      <c r="F89" s="98"/>
      <c r="G89" s="142"/>
      <c r="H89" s="81"/>
    </row>
    <row r="90" spans="2:8" ht="18.75" x14ac:dyDescent="0.25">
      <c r="B90" s="176">
        <v>6.01</v>
      </c>
      <c r="C90" s="35" t="s">
        <v>66</v>
      </c>
      <c r="D90" s="93">
        <v>14.79</v>
      </c>
      <c r="E90" s="94" t="s">
        <v>10</v>
      </c>
      <c r="F90" s="93"/>
      <c r="G90" s="181"/>
      <c r="H90" s="105"/>
    </row>
    <row r="91" spans="2:8" ht="37.5" x14ac:dyDescent="0.25">
      <c r="B91" s="177">
        <f>B90+0.01</f>
        <v>6.02</v>
      </c>
      <c r="C91" s="34" t="s">
        <v>49</v>
      </c>
      <c r="D91" s="101">
        <v>17.75</v>
      </c>
      <c r="E91" s="102" t="s">
        <v>34</v>
      </c>
      <c r="F91" s="101"/>
      <c r="G91" s="181"/>
      <c r="H91" s="105"/>
    </row>
    <row r="92" spans="2:8" ht="38.25" customHeight="1" x14ac:dyDescent="0.25">
      <c r="B92" s="177">
        <v>6.03</v>
      </c>
      <c r="C92" s="106" t="s">
        <v>39</v>
      </c>
      <c r="D92" s="101">
        <v>49.3</v>
      </c>
      <c r="E92" s="102" t="s">
        <v>11</v>
      </c>
      <c r="F92" s="101"/>
      <c r="G92" s="181"/>
      <c r="H92" s="105"/>
    </row>
    <row r="93" spans="2:8" ht="19.5" thickBot="1" x14ac:dyDescent="0.3">
      <c r="B93" s="71"/>
      <c r="C93" s="15"/>
      <c r="D93" s="103"/>
      <c r="E93" s="104"/>
      <c r="F93" s="103"/>
      <c r="G93" s="182"/>
      <c r="H93" s="74"/>
    </row>
    <row r="94" spans="2:8" ht="19.5" thickBot="1" x14ac:dyDescent="0.3">
      <c r="B94" s="82" t="s">
        <v>38</v>
      </c>
      <c r="C94" s="83" t="s">
        <v>42</v>
      </c>
      <c r="D94" s="98"/>
      <c r="E94" s="99"/>
      <c r="F94" s="98"/>
      <c r="G94" s="100"/>
      <c r="H94" s="81"/>
    </row>
    <row r="95" spans="2:8" ht="18.75" x14ac:dyDescent="0.25">
      <c r="B95" s="176">
        <v>6.08</v>
      </c>
      <c r="C95" s="35" t="s">
        <v>50</v>
      </c>
      <c r="D95" s="93">
        <v>14.79</v>
      </c>
      <c r="E95" s="94" t="s">
        <v>34</v>
      </c>
      <c r="F95" s="93"/>
      <c r="G95" s="181"/>
      <c r="H95" s="74"/>
    </row>
    <row r="96" spans="2:8" ht="37.5" x14ac:dyDescent="0.25">
      <c r="B96" s="177"/>
      <c r="C96" s="34" t="s">
        <v>49</v>
      </c>
      <c r="D96" s="101">
        <v>19.97</v>
      </c>
      <c r="E96" s="102" t="s">
        <v>34</v>
      </c>
      <c r="F96" s="101"/>
      <c r="G96" s="184"/>
      <c r="H96" s="74"/>
    </row>
    <row r="97" spans="2:8" ht="37.5" x14ac:dyDescent="0.25">
      <c r="B97" s="177">
        <v>6.09</v>
      </c>
      <c r="C97" s="34" t="s">
        <v>89</v>
      </c>
      <c r="D97" s="93">
        <v>49.3</v>
      </c>
      <c r="E97" s="102" t="s">
        <v>10</v>
      </c>
      <c r="F97" s="101"/>
      <c r="G97" s="184"/>
      <c r="H97" s="74"/>
    </row>
    <row r="98" spans="2:8" ht="19.5" thickBot="1" x14ac:dyDescent="0.3">
      <c r="B98" s="177"/>
      <c r="C98" s="33"/>
      <c r="D98" s="143"/>
      <c r="E98" s="144"/>
      <c r="F98" s="143"/>
      <c r="G98" s="185"/>
      <c r="H98" s="74"/>
    </row>
    <row r="99" spans="2:8" ht="19.5" thickBot="1" x14ac:dyDescent="0.3">
      <c r="B99" s="240">
        <v>7</v>
      </c>
      <c r="C99" s="241" t="s">
        <v>58</v>
      </c>
      <c r="D99" s="242"/>
      <c r="E99" s="243"/>
      <c r="F99" s="242"/>
      <c r="G99" s="244"/>
      <c r="H99" s="167"/>
    </row>
    <row r="100" spans="2:8" ht="19.5" thickBot="1" x14ac:dyDescent="0.3">
      <c r="B100" s="82" t="s">
        <v>37</v>
      </c>
      <c r="C100" s="83" t="s">
        <v>80</v>
      </c>
      <c r="D100" s="98"/>
      <c r="E100" s="99"/>
      <c r="F100" s="98"/>
      <c r="G100" s="142"/>
      <c r="H100" s="81"/>
    </row>
    <row r="101" spans="2:8" ht="18.75" x14ac:dyDescent="0.25">
      <c r="B101" s="176">
        <v>7.01</v>
      </c>
      <c r="C101" s="35" t="s">
        <v>81</v>
      </c>
      <c r="D101" s="93">
        <v>11.7</v>
      </c>
      <c r="E101" s="94" t="s">
        <v>34</v>
      </c>
      <c r="F101" s="93"/>
      <c r="G101" s="181"/>
      <c r="H101" s="74"/>
    </row>
    <row r="102" spans="2:8" ht="18.75" x14ac:dyDescent="0.25">
      <c r="B102" s="177">
        <f>B101+0.01</f>
        <v>7.02</v>
      </c>
      <c r="C102" s="33" t="s">
        <v>44</v>
      </c>
      <c r="D102" s="101">
        <v>14.04</v>
      </c>
      <c r="E102" s="102" t="s">
        <v>45</v>
      </c>
      <c r="F102" s="101"/>
      <c r="G102" s="184"/>
      <c r="H102" s="74"/>
    </row>
    <row r="103" spans="2:8" ht="18.75" x14ac:dyDescent="0.25">
      <c r="B103" s="177">
        <f t="shared" ref="B103:B104" si="6">B102+0.01</f>
        <v>7.0299999999999994</v>
      </c>
      <c r="C103" s="33" t="s">
        <v>82</v>
      </c>
      <c r="D103" s="101">
        <v>6.83</v>
      </c>
      <c r="E103" s="102" t="s">
        <v>34</v>
      </c>
      <c r="F103" s="101"/>
      <c r="G103" s="184"/>
      <c r="H103" s="74"/>
    </row>
    <row r="104" spans="2:8" ht="56.25" x14ac:dyDescent="0.25">
      <c r="B104" s="177">
        <f t="shared" si="6"/>
        <v>7.0399999999999991</v>
      </c>
      <c r="C104" s="34" t="s">
        <v>83</v>
      </c>
      <c r="D104" s="101">
        <v>4.88</v>
      </c>
      <c r="E104" s="102" t="s">
        <v>34</v>
      </c>
      <c r="F104" s="101"/>
      <c r="G104" s="184"/>
      <c r="H104" s="74"/>
    </row>
    <row r="105" spans="2:8" ht="19.5" thickBot="1" x14ac:dyDescent="0.3">
      <c r="B105" s="71"/>
      <c r="C105" s="15"/>
      <c r="D105" s="103"/>
      <c r="E105" s="104"/>
      <c r="F105" s="103"/>
      <c r="G105" s="182"/>
      <c r="H105" s="74"/>
    </row>
    <row r="106" spans="2:8" ht="19.5" thickBot="1" x14ac:dyDescent="0.3">
      <c r="B106" s="229">
        <v>8</v>
      </c>
      <c r="C106" s="231" t="s">
        <v>59</v>
      </c>
      <c r="D106" s="245"/>
      <c r="E106" s="246"/>
      <c r="F106" s="245"/>
      <c r="G106" s="247"/>
      <c r="H106" s="167"/>
    </row>
    <row r="107" spans="2:8" ht="19.5" thickBot="1" x14ac:dyDescent="0.3">
      <c r="B107" s="113" t="s">
        <v>37</v>
      </c>
      <c r="C107" s="114" t="s">
        <v>84</v>
      </c>
      <c r="D107" s="98"/>
      <c r="E107" s="99"/>
      <c r="F107" s="100"/>
      <c r="G107" s="186"/>
      <c r="H107" s="81"/>
    </row>
    <row r="108" spans="2:8" ht="18.75" x14ac:dyDescent="0.25">
      <c r="B108" s="176">
        <v>8.01</v>
      </c>
      <c r="C108" s="35" t="s">
        <v>85</v>
      </c>
      <c r="D108" s="93">
        <v>8.4600000000000009</v>
      </c>
      <c r="E108" s="94" t="s">
        <v>34</v>
      </c>
      <c r="F108" s="93"/>
      <c r="G108" s="181"/>
      <c r="H108" s="105"/>
    </row>
    <row r="109" spans="2:8" ht="18.75" x14ac:dyDescent="0.25">
      <c r="B109" s="177">
        <f>B108+0.01</f>
        <v>8.02</v>
      </c>
      <c r="C109" s="33" t="s">
        <v>44</v>
      </c>
      <c r="D109" s="101">
        <v>10.15</v>
      </c>
      <c r="E109" s="102" t="s">
        <v>45</v>
      </c>
      <c r="F109" s="101"/>
      <c r="G109" s="181"/>
      <c r="H109" s="105"/>
    </row>
    <row r="110" spans="2:8" ht="18.75" x14ac:dyDescent="0.25">
      <c r="B110" s="177">
        <f t="shared" ref="B110:B111" si="7">B109+0.01</f>
        <v>8.0299999999999994</v>
      </c>
      <c r="C110" s="33" t="s">
        <v>86</v>
      </c>
      <c r="D110" s="101">
        <v>4.9400000000000004</v>
      </c>
      <c r="E110" s="102" t="s">
        <v>34</v>
      </c>
      <c r="F110" s="101"/>
      <c r="G110" s="181"/>
      <c r="H110" s="105"/>
    </row>
    <row r="111" spans="2:8" ht="56.25" x14ac:dyDescent="0.25">
      <c r="B111" s="177">
        <f t="shared" si="7"/>
        <v>8.0399999999999991</v>
      </c>
      <c r="C111" s="34" t="s">
        <v>87</v>
      </c>
      <c r="D111" s="101">
        <v>3.53</v>
      </c>
      <c r="E111" s="102" t="s">
        <v>34</v>
      </c>
      <c r="F111" s="101"/>
      <c r="G111" s="181"/>
      <c r="H111" s="105"/>
    </row>
    <row r="112" spans="2:8" ht="19.5" thickBot="1" x14ac:dyDescent="0.3">
      <c r="B112" s="177"/>
      <c r="C112" s="33"/>
      <c r="D112" s="101"/>
      <c r="E112" s="102"/>
      <c r="F112" s="101"/>
      <c r="G112" s="184"/>
      <c r="H112" s="149"/>
    </row>
    <row r="113" spans="2:8" ht="19.5" thickBot="1" x14ac:dyDescent="0.3">
      <c r="B113" s="229">
        <v>9</v>
      </c>
      <c r="C113" s="231" t="s">
        <v>60</v>
      </c>
      <c r="D113" s="245"/>
      <c r="E113" s="246"/>
      <c r="F113" s="245"/>
      <c r="G113" s="247"/>
      <c r="H113" s="167"/>
    </row>
    <row r="114" spans="2:8" ht="19.5" thickBot="1" x14ac:dyDescent="0.3">
      <c r="B114" s="82" t="s">
        <v>37</v>
      </c>
      <c r="C114" s="83" t="s">
        <v>90</v>
      </c>
      <c r="D114" s="98"/>
      <c r="E114" s="99"/>
      <c r="F114" s="98"/>
      <c r="G114" s="142"/>
      <c r="H114" s="81"/>
    </row>
    <row r="115" spans="2:8" ht="18.75" x14ac:dyDescent="0.25">
      <c r="B115" s="176">
        <v>9.01</v>
      </c>
      <c r="C115" s="35" t="s">
        <v>93</v>
      </c>
      <c r="D115" s="93">
        <v>23.94</v>
      </c>
      <c r="E115" s="94" t="s">
        <v>34</v>
      </c>
      <c r="F115" s="93"/>
      <c r="G115" s="181"/>
      <c r="H115" s="226"/>
    </row>
    <row r="116" spans="2:8" ht="18.75" x14ac:dyDescent="0.25">
      <c r="B116" s="177">
        <f>B115+0.01</f>
        <v>9.02</v>
      </c>
      <c r="C116" s="33" t="s">
        <v>44</v>
      </c>
      <c r="D116" s="101">
        <v>28.73</v>
      </c>
      <c r="E116" s="102" t="s">
        <v>45</v>
      </c>
      <c r="F116" s="101"/>
      <c r="G116" s="184"/>
      <c r="H116" s="151"/>
    </row>
    <row r="117" spans="2:8" ht="18.75" x14ac:dyDescent="0.25">
      <c r="B117" s="177">
        <f t="shared" ref="B117:B118" si="8">B116+0.01</f>
        <v>9.0299999999999994</v>
      </c>
      <c r="C117" s="33" t="s">
        <v>92</v>
      </c>
      <c r="D117" s="101">
        <v>13.97</v>
      </c>
      <c r="E117" s="102" t="s">
        <v>34</v>
      </c>
      <c r="F117" s="101"/>
      <c r="G117" s="184"/>
      <c r="H117" s="151"/>
    </row>
    <row r="118" spans="2:8" ht="63" customHeight="1" x14ac:dyDescent="0.25">
      <c r="B118" s="177">
        <f t="shared" si="8"/>
        <v>9.0399999999999991</v>
      </c>
      <c r="C118" s="34" t="s">
        <v>91</v>
      </c>
      <c r="D118" s="101">
        <v>9.98</v>
      </c>
      <c r="E118" s="102" t="s">
        <v>34</v>
      </c>
      <c r="F118" s="101"/>
      <c r="G118" s="184"/>
      <c r="H118" s="152"/>
    </row>
    <row r="119" spans="2:8" ht="19.5" thickBot="1" x14ac:dyDescent="0.3">
      <c r="B119" s="71"/>
      <c r="C119" s="95"/>
      <c r="D119" s="201"/>
      <c r="E119" s="202"/>
      <c r="F119" s="201"/>
      <c r="G119" s="187"/>
      <c r="H119" s="74"/>
    </row>
    <row r="120" spans="2:8" ht="19.5" thickBot="1" x14ac:dyDescent="0.3">
      <c r="B120" s="229">
        <v>10</v>
      </c>
      <c r="C120" s="231" t="s">
        <v>94</v>
      </c>
      <c r="D120" s="41"/>
      <c r="E120" s="27"/>
      <c r="F120" s="41"/>
      <c r="G120" s="167"/>
      <c r="H120" s="167"/>
    </row>
    <row r="121" spans="2:8" ht="19.5" thickBot="1" x14ac:dyDescent="0.3">
      <c r="B121" s="82" t="s">
        <v>37</v>
      </c>
      <c r="C121" s="146" t="s">
        <v>101</v>
      </c>
      <c r="D121" s="147"/>
      <c r="E121" s="148"/>
      <c r="F121" s="147"/>
      <c r="G121" s="178"/>
      <c r="H121" s="81"/>
    </row>
    <row r="122" spans="2:8" ht="18.75" x14ac:dyDescent="0.25">
      <c r="B122" s="172">
        <v>10.11</v>
      </c>
      <c r="C122" s="35" t="s">
        <v>98</v>
      </c>
      <c r="D122" s="52">
        <v>7.02</v>
      </c>
      <c r="E122" s="50" t="s">
        <v>34</v>
      </c>
      <c r="F122" s="14"/>
      <c r="G122" s="163"/>
      <c r="H122" s="60"/>
    </row>
    <row r="123" spans="2:8" ht="18.75" x14ac:dyDescent="0.25">
      <c r="B123" s="172">
        <f>B122+0.01</f>
        <v>10.119999999999999</v>
      </c>
      <c r="C123" s="33" t="s">
        <v>44</v>
      </c>
      <c r="D123" s="52">
        <v>8.4160000000000004</v>
      </c>
      <c r="E123" s="50" t="s">
        <v>45</v>
      </c>
      <c r="F123" s="14"/>
      <c r="G123" s="163"/>
      <c r="H123" s="60"/>
    </row>
    <row r="124" spans="2:8" ht="18.75" x14ac:dyDescent="0.25">
      <c r="B124" s="172">
        <f t="shared" ref="B124:B125" si="9">B123+0.01</f>
        <v>10.129999999999999</v>
      </c>
      <c r="C124" s="33" t="s">
        <v>99</v>
      </c>
      <c r="D124" s="52">
        <v>4.0999999999999996</v>
      </c>
      <c r="E124" s="50" t="s">
        <v>34</v>
      </c>
      <c r="F124" s="14"/>
      <c r="G124" s="163"/>
      <c r="H124" s="88"/>
    </row>
    <row r="125" spans="2:8" ht="55.5" customHeight="1" x14ac:dyDescent="0.25">
      <c r="B125" s="172">
        <f t="shared" si="9"/>
        <v>10.139999999999999</v>
      </c>
      <c r="C125" s="34" t="s">
        <v>100</v>
      </c>
      <c r="D125" s="80">
        <v>2.93</v>
      </c>
      <c r="E125" s="79" t="s">
        <v>34</v>
      </c>
      <c r="F125" s="14"/>
      <c r="G125" s="163"/>
      <c r="H125" s="60"/>
    </row>
    <row r="126" spans="2:8" ht="15.75" customHeight="1" thickBot="1" x14ac:dyDescent="0.3">
      <c r="B126" s="179"/>
      <c r="C126" s="95"/>
      <c r="D126" s="96"/>
      <c r="E126" s="97"/>
      <c r="F126" s="96"/>
      <c r="G126" s="180"/>
      <c r="H126" s="60"/>
    </row>
    <row r="127" spans="2:8" ht="19.5" thickBot="1" x14ac:dyDescent="0.3">
      <c r="B127" s="229">
        <v>11</v>
      </c>
      <c r="C127" s="231" t="s">
        <v>96</v>
      </c>
      <c r="D127" s="41"/>
      <c r="E127" s="27"/>
      <c r="F127" s="41"/>
      <c r="G127" s="167"/>
      <c r="H127" s="167"/>
    </row>
    <row r="128" spans="2:8" ht="19.5" customHeight="1" thickBot="1" x14ac:dyDescent="0.3">
      <c r="B128" s="82" t="s">
        <v>37</v>
      </c>
      <c r="C128" s="112" t="s">
        <v>111</v>
      </c>
      <c r="D128" s="111"/>
      <c r="E128" s="99"/>
      <c r="F128" s="98"/>
      <c r="G128" s="142"/>
      <c r="H128" s="42"/>
    </row>
    <row r="129" spans="2:8" ht="18.75" x14ac:dyDescent="0.25">
      <c r="B129" s="170">
        <f>+B127+0.01</f>
        <v>11.01</v>
      </c>
      <c r="C129" s="35" t="s">
        <v>112</v>
      </c>
      <c r="D129" s="93">
        <v>176.86</v>
      </c>
      <c r="E129" s="94" t="s">
        <v>34</v>
      </c>
      <c r="F129" s="93"/>
      <c r="G129" s="181"/>
      <c r="H129" s="105"/>
    </row>
    <row r="130" spans="2:8" ht="18.75" x14ac:dyDescent="0.25">
      <c r="B130" s="177">
        <f>B129+0.01</f>
        <v>11.02</v>
      </c>
      <c r="C130" s="33" t="s">
        <v>78</v>
      </c>
      <c r="D130" s="93">
        <v>212.23</v>
      </c>
      <c r="E130" s="94" t="s">
        <v>45</v>
      </c>
      <c r="F130" s="93"/>
      <c r="G130" s="181"/>
      <c r="H130" s="105"/>
    </row>
    <row r="131" spans="2:8" ht="37.5" x14ac:dyDescent="0.25">
      <c r="B131" s="177">
        <f t="shared" ref="B131" si="10">B130+0.01</f>
        <v>11.03</v>
      </c>
      <c r="C131" s="34" t="s">
        <v>113</v>
      </c>
      <c r="D131" s="93">
        <v>235.81</v>
      </c>
      <c r="E131" s="94" t="s">
        <v>52</v>
      </c>
      <c r="F131" s="93"/>
      <c r="G131" s="181"/>
      <c r="H131" s="105"/>
    </row>
    <row r="132" spans="2:8" ht="19.5" thickBot="1" x14ac:dyDescent="0.3">
      <c r="B132" s="71"/>
      <c r="C132" s="15"/>
      <c r="D132" s="91"/>
      <c r="E132" s="92"/>
      <c r="F132" s="91"/>
      <c r="G132" s="183"/>
      <c r="H132" s="74"/>
    </row>
    <row r="133" spans="2:8" ht="19.5" thickBot="1" x14ac:dyDescent="0.3">
      <c r="B133" s="82" t="s">
        <v>38</v>
      </c>
      <c r="C133" s="146" t="s">
        <v>97</v>
      </c>
      <c r="D133" s="147"/>
      <c r="E133" s="148"/>
      <c r="F133" s="147"/>
      <c r="G133" s="178"/>
      <c r="H133" s="81"/>
    </row>
    <row r="134" spans="2:8" ht="18.75" x14ac:dyDescent="0.25">
      <c r="B134" s="172">
        <v>10.11</v>
      </c>
      <c r="C134" s="35" t="s">
        <v>103</v>
      </c>
      <c r="D134" s="52">
        <v>13.5</v>
      </c>
      <c r="E134" s="50" t="s">
        <v>34</v>
      </c>
      <c r="F134" s="14"/>
      <c r="G134" s="163"/>
      <c r="H134" s="60"/>
    </row>
    <row r="135" spans="2:8" ht="18.75" x14ac:dyDescent="0.25">
      <c r="B135" s="172">
        <f>B134+0.01</f>
        <v>10.119999999999999</v>
      </c>
      <c r="C135" s="33" t="s">
        <v>44</v>
      </c>
      <c r="D135" s="52">
        <v>16.2</v>
      </c>
      <c r="E135" s="50" t="s">
        <v>45</v>
      </c>
      <c r="F135" s="14"/>
      <c r="G135" s="163"/>
      <c r="H135" s="60"/>
    </row>
    <row r="136" spans="2:8" ht="18.75" x14ac:dyDescent="0.25">
      <c r="B136" s="172">
        <f t="shared" ref="B136:B137" si="11">B135+0.01</f>
        <v>10.129999999999999</v>
      </c>
      <c r="C136" s="33" t="s">
        <v>104</v>
      </c>
      <c r="D136" s="52">
        <v>7.88</v>
      </c>
      <c r="E136" s="50" t="s">
        <v>34</v>
      </c>
      <c r="F136" s="14"/>
      <c r="G136" s="163"/>
      <c r="H136" s="88"/>
    </row>
    <row r="137" spans="2:8" ht="58.5" customHeight="1" x14ac:dyDescent="0.25">
      <c r="B137" s="172">
        <f t="shared" si="11"/>
        <v>10.139999999999999</v>
      </c>
      <c r="C137" s="34" t="s">
        <v>74</v>
      </c>
      <c r="D137" s="80">
        <v>5.63</v>
      </c>
      <c r="E137" s="79" t="s">
        <v>34</v>
      </c>
      <c r="F137" s="14"/>
      <c r="G137" s="163"/>
      <c r="H137" s="60"/>
    </row>
    <row r="138" spans="2:8" ht="15.75" customHeight="1" thickBot="1" x14ac:dyDescent="0.3">
      <c r="B138" s="179"/>
      <c r="C138" s="95"/>
      <c r="D138" s="96"/>
      <c r="E138" s="97"/>
      <c r="F138" s="96"/>
      <c r="G138" s="180"/>
      <c r="H138" s="60"/>
    </row>
    <row r="139" spans="2:8" ht="15.75" customHeight="1" thickBot="1" x14ac:dyDescent="0.3">
      <c r="B139" s="229">
        <v>12</v>
      </c>
      <c r="C139" s="235" t="s">
        <v>61</v>
      </c>
      <c r="D139" s="236"/>
      <c r="E139" s="237"/>
      <c r="F139" s="238"/>
      <c r="G139" s="239"/>
      <c r="H139" s="167"/>
    </row>
    <row r="140" spans="2:8" ht="24" customHeight="1" x14ac:dyDescent="0.25">
      <c r="B140" s="228">
        <v>11.01</v>
      </c>
      <c r="C140" s="115" t="s">
        <v>8</v>
      </c>
      <c r="D140" s="51">
        <v>1</v>
      </c>
      <c r="E140" s="66" t="s">
        <v>36</v>
      </c>
      <c r="F140" s="51"/>
      <c r="G140" s="171"/>
      <c r="H140" s="117"/>
    </row>
    <row r="141" spans="2:8" ht="24" customHeight="1" thickBot="1" x14ac:dyDescent="0.3">
      <c r="B141" s="121"/>
      <c r="C141" s="122"/>
      <c r="D141" s="49"/>
      <c r="E141" s="205"/>
      <c r="F141" s="49"/>
      <c r="G141" s="165"/>
      <c r="H141" s="118"/>
    </row>
    <row r="142" spans="2:8" ht="29.25" customHeight="1" thickBot="1" x14ac:dyDescent="0.3">
      <c r="B142" s="305" t="s">
        <v>38</v>
      </c>
      <c r="C142" s="306" t="s">
        <v>215</v>
      </c>
      <c r="D142" s="307"/>
      <c r="E142" s="307"/>
      <c r="F142" s="307"/>
      <c r="G142" s="307"/>
      <c r="H142" s="308"/>
    </row>
    <row r="143" spans="2:8" ht="25.5" customHeight="1" thickBot="1" x14ac:dyDescent="0.3">
      <c r="B143" s="29">
        <v>1</v>
      </c>
      <c r="C143" s="17" t="s">
        <v>40</v>
      </c>
      <c r="D143" s="27"/>
      <c r="E143" s="27"/>
      <c r="F143" s="27"/>
      <c r="G143" s="27"/>
      <c r="H143" s="28"/>
    </row>
    <row r="144" spans="2:8" ht="22.5" customHeight="1" thickBot="1" x14ac:dyDescent="0.3">
      <c r="B144" s="11">
        <v>1.01</v>
      </c>
      <c r="C144" s="12" t="s">
        <v>216</v>
      </c>
      <c r="D144" s="30">
        <v>1</v>
      </c>
      <c r="E144" s="30" t="s">
        <v>41</v>
      </c>
      <c r="F144" s="31"/>
      <c r="G144" s="31"/>
      <c r="H144" s="12"/>
    </row>
    <row r="145" spans="2:8" ht="22.5" customHeight="1" thickBot="1" x14ac:dyDescent="0.3">
      <c r="B145" s="254"/>
      <c r="C145" s="9"/>
      <c r="D145" s="9"/>
      <c r="E145" s="9"/>
      <c r="F145" s="9"/>
      <c r="G145" s="9"/>
      <c r="H145" s="223"/>
    </row>
    <row r="146" spans="2:8" ht="18.75" customHeight="1" thickBot="1" x14ac:dyDescent="0.3">
      <c r="B146" s="29">
        <v>2</v>
      </c>
      <c r="C146" s="17" t="s">
        <v>217</v>
      </c>
      <c r="D146" s="27"/>
      <c r="E146" s="27"/>
      <c r="F146" s="27"/>
      <c r="G146" s="27"/>
      <c r="H146" s="28"/>
    </row>
    <row r="147" spans="2:8" ht="23.25" customHeight="1" thickBot="1" x14ac:dyDescent="0.3">
      <c r="B147" s="7" t="s">
        <v>37</v>
      </c>
      <c r="C147" s="8" t="s">
        <v>32</v>
      </c>
      <c r="D147" s="9"/>
      <c r="E147" s="9"/>
      <c r="F147" s="9"/>
      <c r="G147" s="9"/>
      <c r="H147" s="10"/>
    </row>
    <row r="148" spans="2:8" ht="23.25" customHeight="1" x14ac:dyDescent="0.25">
      <c r="B148" s="11">
        <f>B146+0.01</f>
        <v>2.0099999999999998</v>
      </c>
      <c r="C148" s="12" t="s">
        <v>35</v>
      </c>
      <c r="D148" s="13">
        <v>356</v>
      </c>
      <c r="E148" s="13" t="s">
        <v>11</v>
      </c>
      <c r="F148" s="14"/>
      <c r="G148" s="255"/>
      <c r="H148" s="256"/>
    </row>
    <row r="149" spans="2:8" ht="37.5" x14ac:dyDescent="0.25">
      <c r="B149" s="11">
        <f>+B148+0.01</f>
        <v>2.0199999999999996</v>
      </c>
      <c r="C149" s="12" t="s">
        <v>218</v>
      </c>
      <c r="D149" s="13">
        <f>+ROUND(D148*0.5*0.2,2)</f>
        <v>35.6</v>
      </c>
      <c r="E149" s="13" t="s">
        <v>34</v>
      </c>
      <c r="F149" s="14"/>
      <c r="G149" s="255"/>
      <c r="H149" s="256"/>
    </row>
    <row r="150" spans="2:8" ht="38.25" customHeight="1" x14ac:dyDescent="0.25">
      <c r="B150" s="11">
        <f>+B148+0.01</f>
        <v>2.0199999999999996</v>
      </c>
      <c r="C150" s="12" t="s">
        <v>33</v>
      </c>
      <c r="D150" s="13">
        <f>+ROUND(D149*1.2,2)</f>
        <v>42.72</v>
      </c>
      <c r="E150" s="13" t="s">
        <v>34</v>
      </c>
      <c r="F150" s="14"/>
      <c r="G150" s="255"/>
      <c r="H150" s="256"/>
    </row>
    <row r="151" spans="2:8" ht="35.25" customHeight="1" x14ac:dyDescent="0.25">
      <c r="B151" s="11">
        <f>+B150+0.01</f>
        <v>2.0299999999999994</v>
      </c>
      <c r="C151" s="12" t="s">
        <v>219</v>
      </c>
      <c r="D151" s="13">
        <f>+ROUND(D148*0.5*0.2,2)</f>
        <v>35.6</v>
      </c>
      <c r="E151" s="13" t="s">
        <v>34</v>
      </c>
      <c r="F151" s="14"/>
      <c r="G151" s="255"/>
      <c r="H151" s="256"/>
    </row>
    <row r="152" spans="2:8" ht="48.75" customHeight="1" x14ac:dyDescent="0.25">
      <c r="B152" s="11">
        <f>+B151+0.01</f>
        <v>2.0399999999999991</v>
      </c>
      <c r="C152" s="12" t="s">
        <v>115</v>
      </c>
      <c r="D152" s="13">
        <f>+ROUND(D148,2)</f>
        <v>356</v>
      </c>
      <c r="E152" s="13" t="s">
        <v>11</v>
      </c>
      <c r="F152" s="14"/>
      <c r="G152" s="255"/>
      <c r="H152" s="256"/>
    </row>
    <row r="153" spans="2:8" ht="28.5" customHeight="1" thickBot="1" x14ac:dyDescent="0.35">
      <c r="B153" s="257"/>
      <c r="C153" s="15"/>
      <c r="D153" s="309"/>
      <c r="E153" s="309"/>
      <c r="F153" s="309"/>
      <c r="G153" s="309"/>
      <c r="H153" s="258"/>
    </row>
    <row r="154" spans="2:8" ht="31.5" customHeight="1" thickBot="1" x14ac:dyDescent="0.3">
      <c r="B154" s="7" t="s">
        <v>38</v>
      </c>
      <c r="C154" s="8" t="s">
        <v>42</v>
      </c>
      <c r="D154" s="9"/>
      <c r="E154" s="9"/>
      <c r="F154" s="9"/>
      <c r="G154" s="9"/>
      <c r="H154" s="10"/>
    </row>
    <row r="155" spans="2:8" ht="23.25" customHeight="1" x14ac:dyDescent="0.25">
      <c r="B155" s="90">
        <f>+B152+0.01</f>
        <v>2.0499999999999989</v>
      </c>
      <c r="C155" s="136" t="s">
        <v>220</v>
      </c>
      <c r="D155" s="90">
        <v>6.32</v>
      </c>
      <c r="E155" s="90" t="s">
        <v>10</v>
      </c>
      <c r="F155" s="89"/>
      <c r="G155" s="264"/>
      <c r="H155" s="310"/>
    </row>
    <row r="156" spans="2:8" ht="23.25" customHeight="1" x14ac:dyDescent="0.25">
      <c r="B156" s="253">
        <f>+B155+0.01</f>
        <v>2.0599999999999987</v>
      </c>
      <c r="C156" s="12" t="s">
        <v>221</v>
      </c>
      <c r="D156" s="13">
        <v>42.72</v>
      </c>
      <c r="E156" s="13" t="s">
        <v>34</v>
      </c>
      <c r="F156" s="14"/>
      <c r="G156" s="255"/>
      <c r="H156" s="256"/>
    </row>
    <row r="157" spans="2:8" ht="60.75" customHeight="1" x14ac:dyDescent="0.25">
      <c r="B157" s="11">
        <f>+B156+0.01</f>
        <v>2.0699999999999985</v>
      </c>
      <c r="C157" s="12" t="s">
        <v>118</v>
      </c>
      <c r="D157" s="13">
        <v>21.36</v>
      </c>
      <c r="E157" s="13" t="s">
        <v>34</v>
      </c>
      <c r="F157" s="14"/>
      <c r="G157" s="255"/>
      <c r="H157" s="256"/>
    </row>
    <row r="158" spans="2:8" ht="36.75" customHeight="1" x14ac:dyDescent="0.25">
      <c r="B158" s="11">
        <f>+B157+0.01</f>
        <v>2.0799999999999983</v>
      </c>
      <c r="C158" s="12" t="s">
        <v>33</v>
      </c>
      <c r="D158" s="13">
        <v>51.26</v>
      </c>
      <c r="E158" s="13" t="s">
        <v>34</v>
      </c>
      <c r="F158" s="14"/>
      <c r="G158" s="255"/>
      <c r="H158" s="256"/>
    </row>
    <row r="159" spans="2:8" ht="41.25" customHeight="1" x14ac:dyDescent="0.25">
      <c r="B159" s="11">
        <f>+B158+0.01</f>
        <v>2.0899999999999981</v>
      </c>
      <c r="C159" s="12" t="s">
        <v>222</v>
      </c>
      <c r="D159" s="13">
        <v>213.6</v>
      </c>
      <c r="E159" s="13" t="s">
        <v>10</v>
      </c>
      <c r="F159" s="14"/>
      <c r="G159" s="255"/>
      <c r="H159" s="256"/>
    </row>
    <row r="160" spans="2:8" ht="23.25" customHeight="1" thickBot="1" x14ac:dyDescent="0.35">
      <c r="B160" s="257"/>
      <c r="C160" s="15"/>
      <c r="D160" s="309"/>
      <c r="E160" s="309"/>
      <c r="F160" s="309"/>
      <c r="G160" s="309"/>
      <c r="H160" s="258"/>
    </row>
    <row r="161" spans="2:8" ht="23.25" customHeight="1" thickBot="1" x14ac:dyDescent="0.3">
      <c r="B161" s="29">
        <v>3</v>
      </c>
      <c r="C161" s="17" t="s">
        <v>223</v>
      </c>
      <c r="D161" s="27"/>
      <c r="E161" s="27"/>
      <c r="F161" s="27"/>
      <c r="G161" s="27"/>
      <c r="H161" s="28"/>
    </row>
    <row r="162" spans="2:8" ht="33.75" customHeight="1" thickBot="1" x14ac:dyDescent="0.3">
      <c r="B162" s="7" t="s">
        <v>37</v>
      </c>
      <c r="C162" s="8" t="s">
        <v>32</v>
      </c>
      <c r="D162" s="9"/>
      <c r="E162" s="9"/>
      <c r="F162" s="9"/>
      <c r="G162" s="9"/>
      <c r="H162" s="10"/>
    </row>
    <row r="163" spans="2:8" ht="38.25" customHeight="1" x14ac:dyDescent="0.25">
      <c r="B163" s="11">
        <f>+B161+0.01</f>
        <v>3.01</v>
      </c>
      <c r="C163" s="12" t="s">
        <v>35</v>
      </c>
      <c r="D163" s="13">
        <v>718</v>
      </c>
      <c r="E163" s="13" t="s">
        <v>11</v>
      </c>
      <c r="F163" s="14"/>
      <c r="G163" s="255"/>
      <c r="H163" s="256"/>
    </row>
    <row r="164" spans="2:8" ht="33.75" customHeight="1" x14ac:dyDescent="0.25">
      <c r="B164" s="11">
        <f>+B163+0.01</f>
        <v>3.0199999999999996</v>
      </c>
      <c r="C164" s="12" t="s">
        <v>224</v>
      </c>
      <c r="D164" s="13">
        <v>71.8</v>
      </c>
      <c r="E164" s="13" t="s">
        <v>34</v>
      </c>
      <c r="F164" s="14"/>
      <c r="G164" s="255"/>
      <c r="H164" s="256"/>
    </row>
    <row r="165" spans="2:8" ht="37.5" customHeight="1" x14ac:dyDescent="0.25">
      <c r="B165" s="11">
        <f>+B163+0.01</f>
        <v>3.0199999999999996</v>
      </c>
      <c r="C165" s="12" t="s">
        <v>33</v>
      </c>
      <c r="D165" s="13">
        <v>86.16</v>
      </c>
      <c r="E165" s="13" t="s">
        <v>34</v>
      </c>
      <c r="F165" s="14"/>
      <c r="G165" s="255"/>
      <c r="H165" s="256"/>
    </row>
    <row r="166" spans="2:8" ht="23.25" customHeight="1" x14ac:dyDescent="0.25">
      <c r="B166" s="11">
        <f>+B165+0.01</f>
        <v>3.0299999999999994</v>
      </c>
      <c r="C166" s="12" t="s">
        <v>225</v>
      </c>
      <c r="D166" s="13">
        <v>71.8</v>
      </c>
      <c r="E166" s="13" t="s">
        <v>34</v>
      </c>
      <c r="F166" s="14"/>
      <c r="G166" s="255"/>
      <c r="H166" s="256"/>
    </row>
    <row r="167" spans="2:8" ht="45.75" customHeight="1" x14ac:dyDescent="0.25">
      <c r="B167" s="11">
        <f>+B166+0.01</f>
        <v>3.0399999999999991</v>
      </c>
      <c r="C167" s="12" t="s">
        <v>115</v>
      </c>
      <c r="D167" s="13">
        <v>718</v>
      </c>
      <c r="E167" s="13" t="s">
        <v>11</v>
      </c>
      <c r="F167" s="14"/>
      <c r="G167" s="255"/>
      <c r="H167" s="256"/>
    </row>
    <row r="168" spans="2:8" ht="23.25" customHeight="1" thickBot="1" x14ac:dyDescent="0.35">
      <c r="B168" s="257"/>
      <c r="C168" s="15"/>
      <c r="D168" s="309"/>
      <c r="E168" s="309"/>
      <c r="F168" s="309"/>
      <c r="G168" s="309"/>
      <c r="H168" s="258"/>
    </row>
    <row r="169" spans="2:8" ht="23.25" customHeight="1" thickBot="1" x14ac:dyDescent="0.3">
      <c r="B169" s="7" t="s">
        <v>38</v>
      </c>
      <c r="C169" s="8" t="s">
        <v>42</v>
      </c>
      <c r="D169" s="9"/>
      <c r="E169" s="9"/>
      <c r="F169" s="9"/>
      <c r="G169" s="9"/>
      <c r="H169" s="10"/>
    </row>
    <row r="170" spans="2:8" ht="33" customHeight="1" x14ac:dyDescent="0.25">
      <c r="B170" s="13">
        <f>+B167+0.01</f>
        <v>3.0499999999999989</v>
      </c>
      <c r="C170" s="311" t="s">
        <v>220</v>
      </c>
      <c r="D170" s="13">
        <v>9.6</v>
      </c>
      <c r="E170" s="13" t="s">
        <v>10</v>
      </c>
      <c r="F170" s="14"/>
      <c r="G170" s="255"/>
      <c r="H170" s="312"/>
    </row>
    <row r="171" spans="2:8" ht="21.75" customHeight="1" x14ac:dyDescent="0.25">
      <c r="B171" s="11">
        <f>+B170+0.01</f>
        <v>3.0599999999999987</v>
      </c>
      <c r="C171" s="12" t="s">
        <v>226</v>
      </c>
      <c r="D171" s="13">
        <v>86.16</v>
      </c>
      <c r="E171" s="13" t="s">
        <v>34</v>
      </c>
      <c r="F171" s="14"/>
      <c r="G171" s="255"/>
      <c r="H171" s="256"/>
    </row>
    <row r="172" spans="2:8" ht="35.25" customHeight="1" x14ac:dyDescent="0.25">
      <c r="B172" s="11">
        <f>+B171+0.01</f>
        <v>3.0699999999999985</v>
      </c>
      <c r="C172" s="12" t="s">
        <v>118</v>
      </c>
      <c r="D172" s="13">
        <v>43.08</v>
      </c>
      <c r="E172" s="13" t="s">
        <v>34</v>
      </c>
      <c r="F172" s="14"/>
      <c r="G172" s="255"/>
      <c r="H172" s="256"/>
    </row>
    <row r="173" spans="2:8" ht="45" customHeight="1" x14ac:dyDescent="0.25">
      <c r="B173" s="11">
        <f>+B172+0.01</f>
        <v>3.0799999999999983</v>
      </c>
      <c r="C173" s="12" t="s">
        <v>33</v>
      </c>
      <c r="D173" s="13">
        <v>103.39</v>
      </c>
      <c r="E173" s="13" t="s">
        <v>34</v>
      </c>
      <c r="F173" s="14"/>
      <c r="G173" s="255"/>
      <c r="H173" s="256"/>
    </row>
    <row r="174" spans="2:8" ht="45.75" customHeight="1" thickBot="1" x14ac:dyDescent="0.3">
      <c r="B174" s="11">
        <f>+B173+0.01</f>
        <v>3.0899999999999981</v>
      </c>
      <c r="C174" s="12" t="s">
        <v>227</v>
      </c>
      <c r="D174" s="13">
        <v>430.8</v>
      </c>
      <c r="E174" s="13" t="s">
        <v>10</v>
      </c>
      <c r="F174" s="14"/>
      <c r="G174" s="255"/>
      <c r="H174" s="258"/>
    </row>
    <row r="175" spans="2:8" ht="23.25" customHeight="1" thickBot="1" x14ac:dyDescent="0.35">
      <c r="B175" s="257"/>
      <c r="C175" s="15"/>
      <c r="D175" s="309"/>
      <c r="E175" s="309"/>
      <c r="F175" s="309"/>
      <c r="G175" s="309"/>
      <c r="H175" s="258"/>
    </row>
    <row r="176" spans="2:8" ht="23.25" customHeight="1" thickBot="1" x14ac:dyDescent="0.3">
      <c r="B176" s="29">
        <v>4</v>
      </c>
      <c r="C176" s="17" t="s">
        <v>228</v>
      </c>
      <c r="D176" s="27"/>
      <c r="E176" s="27"/>
      <c r="F176" s="27"/>
      <c r="G176" s="27"/>
      <c r="H176" s="28"/>
    </row>
    <row r="177" spans="2:8" ht="24" customHeight="1" thickBot="1" x14ac:dyDescent="0.3">
      <c r="B177" s="7" t="s">
        <v>37</v>
      </c>
      <c r="C177" s="8" t="s">
        <v>32</v>
      </c>
      <c r="D177" s="9"/>
      <c r="E177" s="9"/>
      <c r="F177" s="9"/>
      <c r="G177" s="9"/>
      <c r="H177" s="10"/>
    </row>
    <row r="178" spans="2:8" ht="29.25" customHeight="1" x14ac:dyDescent="0.25">
      <c r="B178" s="11">
        <f>+B176+0.01</f>
        <v>4.01</v>
      </c>
      <c r="C178" s="12" t="s">
        <v>35</v>
      </c>
      <c r="D178" s="13">
        <v>232.29999000000001</v>
      </c>
      <c r="E178" s="13" t="s">
        <v>11</v>
      </c>
      <c r="F178" s="14"/>
      <c r="G178" s="255"/>
      <c r="H178" s="256"/>
    </row>
    <row r="179" spans="2:8" ht="33.75" customHeight="1" x14ac:dyDescent="0.25">
      <c r="B179" s="11">
        <f>+B178+0.01</f>
        <v>4.0199999999999996</v>
      </c>
      <c r="C179" s="12" t="s">
        <v>229</v>
      </c>
      <c r="D179" s="13">
        <f>+ROUND(D178*0.5*0.2,2)</f>
        <v>23.23</v>
      </c>
      <c r="E179" s="13" t="s">
        <v>34</v>
      </c>
      <c r="F179" s="14"/>
      <c r="G179" s="255"/>
      <c r="H179" s="256"/>
    </row>
    <row r="180" spans="2:8" ht="43.5" customHeight="1" x14ac:dyDescent="0.25">
      <c r="B180" s="11">
        <f>+B178+0.01</f>
        <v>4.0199999999999996</v>
      </c>
      <c r="C180" s="12" t="s">
        <v>33</v>
      </c>
      <c r="D180" s="13">
        <f>+ROUND(D179*1.2,2)-0.0004</f>
        <v>27.8796</v>
      </c>
      <c r="E180" s="13" t="s">
        <v>34</v>
      </c>
      <c r="F180" s="14"/>
      <c r="G180" s="255"/>
      <c r="H180" s="256"/>
    </row>
    <row r="181" spans="2:8" ht="23.25" customHeight="1" x14ac:dyDescent="0.25">
      <c r="B181" s="11">
        <f>+B180+0.01</f>
        <v>4.0299999999999994</v>
      </c>
      <c r="C181" s="12" t="s">
        <v>230</v>
      </c>
      <c r="D181" s="13">
        <f>+ROUND(D178*0.5*0.2,2)</f>
        <v>23.23</v>
      </c>
      <c r="E181" s="13" t="s">
        <v>34</v>
      </c>
      <c r="F181" s="14"/>
      <c r="G181" s="255"/>
      <c r="H181" s="256"/>
    </row>
    <row r="182" spans="2:8" ht="41.25" customHeight="1" x14ac:dyDescent="0.25">
      <c r="B182" s="11">
        <f>+B181+0.01</f>
        <v>4.0399999999999991</v>
      </c>
      <c r="C182" s="12" t="s">
        <v>115</v>
      </c>
      <c r="D182" s="13">
        <f>+ROUND(D178,2)</f>
        <v>232.3</v>
      </c>
      <c r="E182" s="13" t="s">
        <v>11</v>
      </c>
      <c r="F182" s="14"/>
      <c r="G182" s="255"/>
      <c r="H182" s="256"/>
    </row>
    <row r="183" spans="2:8" ht="24" customHeight="1" thickBot="1" x14ac:dyDescent="0.35">
      <c r="B183" s="257"/>
      <c r="C183" s="15"/>
      <c r="D183" s="309"/>
      <c r="E183" s="309"/>
      <c r="F183" s="309"/>
      <c r="G183" s="309"/>
      <c r="H183" s="258"/>
    </row>
    <row r="184" spans="2:8" ht="36" customHeight="1" thickBot="1" x14ac:dyDescent="0.3">
      <c r="B184" s="7" t="s">
        <v>38</v>
      </c>
      <c r="C184" s="8" t="s">
        <v>42</v>
      </c>
      <c r="D184" s="9"/>
      <c r="E184" s="9"/>
      <c r="F184" s="9"/>
      <c r="G184" s="9"/>
      <c r="H184" s="10"/>
    </row>
    <row r="185" spans="2:8" ht="21.75" customHeight="1" x14ac:dyDescent="0.25">
      <c r="B185" s="13">
        <f>+B182+0.01</f>
        <v>4.0499999999999989</v>
      </c>
      <c r="C185" s="311" t="s">
        <v>220</v>
      </c>
      <c r="D185" s="13">
        <v>4.125</v>
      </c>
      <c r="E185" s="13" t="s">
        <v>10</v>
      </c>
      <c r="F185" s="14"/>
      <c r="G185" s="255"/>
      <c r="H185" s="312"/>
    </row>
    <row r="186" spans="2:8" ht="24.75" customHeight="1" x14ac:dyDescent="0.25">
      <c r="B186" s="11">
        <f>+B185+0.01</f>
        <v>4.0599999999999987</v>
      </c>
      <c r="C186" s="12" t="s">
        <v>231</v>
      </c>
      <c r="D186" s="13">
        <v>23.23</v>
      </c>
      <c r="E186" s="13" t="s">
        <v>34</v>
      </c>
      <c r="F186" s="14"/>
      <c r="G186" s="255"/>
      <c r="H186" s="256"/>
    </row>
    <row r="187" spans="2:8" ht="58.5" customHeight="1" x14ac:dyDescent="0.25">
      <c r="B187" s="11">
        <f>+B186+0.01</f>
        <v>4.0699999999999985</v>
      </c>
      <c r="C187" s="12" t="s">
        <v>118</v>
      </c>
      <c r="D187" s="13">
        <v>11.61</v>
      </c>
      <c r="E187" s="13" t="s">
        <v>34</v>
      </c>
      <c r="F187" s="14"/>
      <c r="G187" s="255"/>
      <c r="H187" s="256"/>
    </row>
    <row r="188" spans="2:8" ht="36" customHeight="1" x14ac:dyDescent="0.25">
      <c r="B188" s="11">
        <f>+B187+0.01</f>
        <v>4.0799999999999983</v>
      </c>
      <c r="C188" s="12" t="s">
        <v>33</v>
      </c>
      <c r="D188" s="13">
        <v>27.88</v>
      </c>
      <c r="E188" s="13" t="s">
        <v>34</v>
      </c>
      <c r="F188" s="14"/>
      <c r="G188" s="255"/>
      <c r="H188" s="256"/>
    </row>
    <row r="189" spans="2:8" ht="40.5" customHeight="1" x14ac:dyDescent="0.25">
      <c r="B189" s="11">
        <f>+B188+0.01</f>
        <v>4.0899999999999981</v>
      </c>
      <c r="C189" s="12" t="s">
        <v>232</v>
      </c>
      <c r="D189" s="13">
        <v>116.15</v>
      </c>
      <c r="E189" s="13" t="s">
        <v>10</v>
      </c>
      <c r="F189" s="14"/>
      <c r="G189" s="255"/>
      <c r="H189" s="256"/>
    </row>
    <row r="190" spans="2:8" ht="23.25" customHeight="1" thickBot="1" x14ac:dyDescent="0.35">
      <c r="B190" s="257"/>
      <c r="C190" s="15"/>
      <c r="D190" s="309"/>
      <c r="E190" s="309"/>
      <c r="F190" s="309"/>
      <c r="G190" s="309"/>
      <c r="H190" s="258"/>
    </row>
    <row r="191" spans="2:8" ht="27" customHeight="1" thickBot="1" x14ac:dyDescent="0.3">
      <c r="B191" s="29">
        <v>5</v>
      </c>
      <c r="C191" s="17" t="s">
        <v>121</v>
      </c>
      <c r="D191" s="27"/>
      <c r="E191" s="27"/>
      <c r="F191" s="27"/>
      <c r="G191" s="27"/>
      <c r="H191" s="28"/>
    </row>
    <row r="192" spans="2:8" ht="23.25" customHeight="1" x14ac:dyDescent="0.25">
      <c r="B192" s="11">
        <f t="shared" ref="B192" si="12">+B191+0.01</f>
        <v>5.01</v>
      </c>
      <c r="C192" s="12" t="s">
        <v>8</v>
      </c>
      <c r="D192" s="13">
        <v>1</v>
      </c>
      <c r="E192" s="13" t="s">
        <v>36</v>
      </c>
      <c r="F192" s="14"/>
      <c r="G192" s="255"/>
      <c r="H192" s="256"/>
    </row>
    <row r="193" spans="2:8" ht="23.25" customHeight="1" thickBot="1" x14ac:dyDescent="0.35">
      <c r="B193" s="257"/>
      <c r="C193" s="15"/>
      <c r="D193" s="309"/>
      <c r="E193" s="309"/>
      <c r="F193" s="309"/>
      <c r="G193" s="309"/>
      <c r="H193" s="258"/>
    </row>
    <row r="194" spans="2:8" ht="36" customHeight="1" thickBot="1" x14ac:dyDescent="0.3">
      <c r="B194" s="58" t="s">
        <v>43</v>
      </c>
      <c r="C194" s="261" t="s">
        <v>123</v>
      </c>
      <c r="D194" s="248"/>
      <c r="E194" s="248"/>
      <c r="F194" s="248"/>
      <c r="G194" s="248"/>
      <c r="H194" s="249"/>
    </row>
    <row r="195" spans="2:8" ht="15.75" customHeight="1" thickBot="1" x14ac:dyDescent="0.3">
      <c r="B195" s="121"/>
      <c r="C195" s="251"/>
      <c r="D195" s="49"/>
      <c r="E195" s="227"/>
      <c r="F195" s="49"/>
      <c r="G195" s="165"/>
      <c r="H195" s="118"/>
    </row>
    <row r="196" spans="2:8" ht="21" customHeight="1" thickBot="1" x14ac:dyDescent="0.3">
      <c r="B196" s="252">
        <v>1</v>
      </c>
      <c r="C196" s="17" t="s">
        <v>40</v>
      </c>
      <c r="D196" s="262"/>
      <c r="E196" s="262"/>
      <c r="F196" s="262"/>
      <c r="G196" s="262"/>
      <c r="H196" s="167"/>
    </row>
    <row r="197" spans="2:8" ht="37.5" customHeight="1" thickBot="1" x14ac:dyDescent="0.3">
      <c r="B197" s="263">
        <v>1.01</v>
      </c>
      <c r="C197" s="115" t="s">
        <v>124</v>
      </c>
      <c r="D197" s="89">
        <v>1</v>
      </c>
      <c r="E197" s="90" t="s">
        <v>41</v>
      </c>
      <c r="F197" s="89"/>
      <c r="G197" s="264"/>
      <c r="H197" s="265"/>
    </row>
    <row r="198" spans="2:8" ht="21" customHeight="1" thickBot="1" x14ac:dyDescent="0.3">
      <c r="B198" s="263">
        <f t="shared" ref="B198:B199" si="13">+B197+0.01</f>
        <v>1.02</v>
      </c>
      <c r="C198" s="115" t="s">
        <v>125</v>
      </c>
      <c r="D198" s="89">
        <v>1</v>
      </c>
      <c r="E198" s="90" t="s">
        <v>95</v>
      </c>
      <c r="F198" s="93"/>
      <c r="G198" s="264"/>
      <c r="H198" s="266"/>
    </row>
    <row r="199" spans="2:8" ht="21" customHeight="1" thickBot="1" x14ac:dyDescent="0.3">
      <c r="B199" s="263">
        <f t="shared" si="13"/>
        <v>1.03</v>
      </c>
      <c r="C199" s="115" t="s">
        <v>126</v>
      </c>
      <c r="D199" s="89">
        <v>45</v>
      </c>
      <c r="E199" s="90" t="s">
        <v>11</v>
      </c>
      <c r="F199" s="89"/>
      <c r="G199" s="264"/>
      <c r="H199" s="267"/>
    </row>
    <row r="200" spans="2:8" ht="21" customHeight="1" thickBot="1" x14ac:dyDescent="0.35">
      <c r="B200" s="268"/>
      <c r="C200" s="269"/>
      <c r="D200" s="270"/>
      <c r="E200" s="269"/>
      <c r="F200" s="269"/>
      <c r="G200" s="271"/>
      <c r="H200" s="272"/>
    </row>
    <row r="201" spans="2:8" ht="21" customHeight="1" thickBot="1" x14ac:dyDescent="0.3">
      <c r="B201" s="252">
        <v>2</v>
      </c>
      <c r="C201" s="17" t="s">
        <v>127</v>
      </c>
      <c r="D201" s="262"/>
      <c r="E201" s="262"/>
      <c r="F201" s="262"/>
      <c r="G201" s="262"/>
      <c r="H201" s="167"/>
    </row>
    <row r="202" spans="2:8" ht="21" customHeight="1" thickBot="1" x14ac:dyDescent="0.3">
      <c r="B202" s="273" t="s">
        <v>37</v>
      </c>
      <c r="C202" s="274" t="s">
        <v>128</v>
      </c>
      <c r="D202" s="275"/>
      <c r="E202" s="275"/>
      <c r="F202" s="275"/>
      <c r="G202" s="275"/>
      <c r="H202" s="276"/>
    </row>
    <row r="203" spans="2:8" ht="21" customHeight="1" thickBot="1" x14ac:dyDescent="0.3">
      <c r="B203" s="263">
        <f>+B201+0.01</f>
        <v>2.0099999999999998</v>
      </c>
      <c r="C203" s="12" t="s">
        <v>129</v>
      </c>
      <c r="D203" s="89">
        <v>307</v>
      </c>
      <c r="E203" s="90" t="s">
        <v>11</v>
      </c>
      <c r="F203" s="14"/>
      <c r="G203" s="264"/>
      <c r="H203" s="266"/>
    </row>
    <row r="204" spans="2:8" ht="38.25" customHeight="1" thickBot="1" x14ac:dyDescent="0.35">
      <c r="B204" s="263">
        <f t="shared" ref="B204:B207" si="14">+B203+0.01</f>
        <v>2.0199999999999996</v>
      </c>
      <c r="C204" s="12" t="s">
        <v>130</v>
      </c>
      <c r="D204" s="14">
        <v>30.700000000000003</v>
      </c>
      <c r="E204" s="13" t="s">
        <v>34</v>
      </c>
      <c r="F204" s="14"/>
      <c r="G204" s="264"/>
      <c r="H204" s="277"/>
    </row>
    <row r="205" spans="2:8" ht="21" customHeight="1" thickBot="1" x14ac:dyDescent="0.35">
      <c r="B205" s="263">
        <f t="shared" si="14"/>
        <v>2.0299999999999994</v>
      </c>
      <c r="C205" s="12" t="s">
        <v>131</v>
      </c>
      <c r="D205" s="14">
        <v>61.400000000000006</v>
      </c>
      <c r="E205" s="13" t="s">
        <v>34</v>
      </c>
      <c r="F205" s="14"/>
      <c r="G205" s="264"/>
      <c r="H205" s="277"/>
    </row>
    <row r="206" spans="2:8" ht="35.25" customHeight="1" thickBot="1" x14ac:dyDescent="0.35">
      <c r="B206" s="263">
        <f t="shared" si="14"/>
        <v>2.0399999999999991</v>
      </c>
      <c r="C206" s="12" t="s">
        <v>132</v>
      </c>
      <c r="D206" s="14">
        <v>36.840000000000003</v>
      </c>
      <c r="E206" s="13" t="s">
        <v>45</v>
      </c>
      <c r="F206" s="14"/>
      <c r="G206" s="264"/>
      <c r="H206" s="277"/>
    </row>
    <row r="207" spans="2:8" ht="35.25" customHeight="1" thickBot="1" x14ac:dyDescent="0.35">
      <c r="B207" s="263">
        <f t="shared" si="14"/>
        <v>2.0499999999999989</v>
      </c>
      <c r="C207" s="12" t="s">
        <v>133</v>
      </c>
      <c r="D207" s="14">
        <v>307</v>
      </c>
      <c r="E207" s="13" t="s">
        <v>11</v>
      </c>
      <c r="F207" s="14"/>
      <c r="G207" s="264"/>
      <c r="H207" s="277"/>
    </row>
    <row r="208" spans="2:8" ht="21" customHeight="1" thickBot="1" x14ac:dyDescent="0.35">
      <c r="B208" s="268"/>
      <c r="C208" s="269"/>
      <c r="D208" s="270"/>
      <c r="E208" s="269"/>
      <c r="F208" s="269"/>
      <c r="G208" s="271"/>
      <c r="H208" s="272"/>
    </row>
    <row r="209" spans="2:8" ht="21" customHeight="1" thickBot="1" x14ac:dyDescent="0.3">
      <c r="B209" s="273" t="s">
        <v>38</v>
      </c>
      <c r="C209" s="274" t="s">
        <v>134</v>
      </c>
      <c r="D209" s="275"/>
      <c r="E209" s="275"/>
      <c r="F209" s="275"/>
      <c r="G209" s="275"/>
      <c r="H209" s="276"/>
    </row>
    <row r="210" spans="2:8" ht="21" customHeight="1" thickBot="1" x14ac:dyDescent="0.3">
      <c r="B210" s="263">
        <f>+B207+0.01</f>
        <v>2.0599999999999987</v>
      </c>
      <c r="C210" s="115" t="s">
        <v>135</v>
      </c>
      <c r="D210" s="89">
        <v>21.4</v>
      </c>
      <c r="E210" s="90" t="s">
        <v>10</v>
      </c>
      <c r="F210" s="14"/>
      <c r="G210" s="264"/>
      <c r="H210" s="266"/>
    </row>
    <row r="211" spans="2:8" ht="21" customHeight="1" thickBot="1" x14ac:dyDescent="0.3">
      <c r="B211" s="263">
        <f t="shared" ref="B211:B215" si="15">+B210+0.01</f>
        <v>2.0699999999999985</v>
      </c>
      <c r="C211" s="12" t="s">
        <v>129</v>
      </c>
      <c r="D211" s="89">
        <v>881.2</v>
      </c>
      <c r="E211" s="90" t="s">
        <v>11</v>
      </c>
      <c r="F211" s="89"/>
      <c r="G211" s="264"/>
      <c r="H211" s="266"/>
    </row>
    <row r="212" spans="2:8" ht="39" customHeight="1" thickBot="1" x14ac:dyDescent="0.35">
      <c r="B212" s="263">
        <f t="shared" si="15"/>
        <v>2.0799999999999983</v>
      </c>
      <c r="C212" s="12" t="s">
        <v>136</v>
      </c>
      <c r="D212" s="14">
        <v>88.12</v>
      </c>
      <c r="E212" s="13" t="s">
        <v>34</v>
      </c>
      <c r="F212" s="89"/>
      <c r="G212" s="264"/>
      <c r="H212" s="277"/>
    </row>
    <row r="213" spans="2:8" ht="21" customHeight="1" thickBot="1" x14ac:dyDescent="0.35">
      <c r="B213" s="263">
        <f t="shared" si="15"/>
        <v>2.0899999999999981</v>
      </c>
      <c r="C213" s="12" t="s">
        <v>131</v>
      </c>
      <c r="D213" s="14">
        <v>176.24</v>
      </c>
      <c r="E213" s="13" t="s">
        <v>34</v>
      </c>
      <c r="F213" s="14"/>
      <c r="G213" s="264"/>
      <c r="H213" s="277"/>
    </row>
    <row r="214" spans="2:8" ht="39.75" customHeight="1" thickBot="1" x14ac:dyDescent="0.35">
      <c r="B214" s="263">
        <f t="shared" si="15"/>
        <v>2.0999999999999979</v>
      </c>
      <c r="C214" s="12" t="s">
        <v>132</v>
      </c>
      <c r="D214" s="14">
        <v>108.312</v>
      </c>
      <c r="E214" s="13" t="s">
        <v>45</v>
      </c>
      <c r="F214" s="14"/>
      <c r="G214" s="264"/>
      <c r="H214" s="277"/>
    </row>
    <row r="215" spans="2:8" ht="39" customHeight="1" thickBot="1" x14ac:dyDescent="0.35">
      <c r="B215" s="263">
        <f t="shared" si="15"/>
        <v>2.1099999999999977</v>
      </c>
      <c r="C215" s="12" t="s">
        <v>133</v>
      </c>
      <c r="D215" s="14">
        <v>881.2</v>
      </c>
      <c r="E215" s="13" t="s">
        <v>11</v>
      </c>
      <c r="F215" s="14"/>
      <c r="G215" s="264"/>
      <c r="H215" s="277"/>
    </row>
    <row r="216" spans="2:8" ht="21" customHeight="1" thickBot="1" x14ac:dyDescent="0.35">
      <c r="B216" s="268"/>
      <c r="C216" s="269"/>
      <c r="D216" s="270"/>
      <c r="E216" s="269"/>
      <c r="F216" s="269"/>
      <c r="G216" s="271"/>
      <c r="H216" s="272"/>
    </row>
    <row r="217" spans="2:8" ht="21" customHeight="1" thickBot="1" x14ac:dyDescent="0.3">
      <c r="B217" s="273" t="s">
        <v>43</v>
      </c>
      <c r="C217" s="274" t="s">
        <v>137</v>
      </c>
      <c r="D217" s="275"/>
      <c r="E217" s="275"/>
      <c r="F217" s="275"/>
      <c r="G217" s="275"/>
      <c r="H217" s="276"/>
    </row>
    <row r="218" spans="2:8" ht="21" customHeight="1" thickBot="1" x14ac:dyDescent="0.3">
      <c r="B218" s="263">
        <f>+B215+0.01</f>
        <v>2.1199999999999974</v>
      </c>
      <c r="C218" s="12" t="s">
        <v>129</v>
      </c>
      <c r="D218" s="89">
        <v>30</v>
      </c>
      <c r="E218" s="90" t="s">
        <v>11</v>
      </c>
      <c r="F218" s="89"/>
      <c r="G218" s="264"/>
      <c r="H218" s="266"/>
    </row>
    <row r="219" spans="2:8" ht="36" customHeight="1" thickBot="1" x14ac:dyDescent="0.35">
      <c r="B219" s="263">
        <f t="shared" ref="B219:B222" si="16">+B218+0.01</f>
        <v>2.1299999999999972</v>
      </c>
      <c r="C219" s="12" t="s">
        <v>138</v>
      </c>
      <c r="D219" s="14">
        <v>3</v>
      </c>
      <c r="E219" s="13" t="s">
        <v>34</v>
      </c>
      <c r="F219" s="89"/>
      <c r="G219" s="264"/>
      <c r="H219" s="277"/>
    </row>
    <row r="220" spans="2:8" ht="21" customHeight="1" thickBot="1" x14ac:dyDescent="0.35">
      <c r="B220" s="263">
        <f t="shared" si="16"/>
        <v>2.139999999999997</v>
      </c>
      <c r="C220" s="12" t="s">
        <v>131</v>
      </c>
      <c r="D220" s="14">
        <v>6</v>
      </c>
      <c r="E220" s="13" t="s">
        <v>34</v>
      </c>
      <c r="F220" s="89"/>
      <c r="G220" s="264"/>
      <c r="H220" s="277"/>
    </row>
    <row r="221" spans="2:8" ht="41.25" customHeight="1" thickBot="1" x14ac:dyDescent="0.35">
      <c r="B221" s="263">
        <f t="shared" si="16"/>
        <v>2.1499999999999968</v>
      </c>
      <c r="C221" s="12" t="s">
        <v>132</v>
      </c>
      <c r="D221" s="14">
        <v>3.5999999999999996</v>
      </c>
      <c r="E221" s="13" t="s">
        <v>45</v>
      </c>
      <c r="F221" s="89"/>
      <c r="G221" s="264"/>
      <c r="H221" s="277"/>
    </row>
    <row r="222" spans="2:8" ht="42.75" customHeight="1" thickBot="1" x14ac:dyDescent="0.35">
      <c r="B222" s="263">
        <f t="shared" si="16"/>
        <v>2.1599999999999966</v>
      </c>
      <c r="C222" s="12" t="s">
        <v>133</v>
      </c>
      <c r="D222" s="14">
        <v>30</v>
      </c>
      <c r="E222" s="13" t="s">
        <v>11</v>
      </c>
      <c r="F222" s="89"/>
      <c r="G222" s="264"/>
      <c r="H222" s="277"/>
    </row>
    <row r="223" spans="2:8" ht="21" customHeight="1" thickBot="1" x14ac:dyDescent="0.35">
      <c r="B223" s="268"/>
      <c r="C223" s="269"/>
      <c r="D223" s="270"/>
      <c r="E223" s="269"/>
      <c r="F223" s="269"/>
      <c r="G223" s="271"/>
      <c r="H223" s="272"/>
    </row>
    <row r="224" spans="2:8" ht="21" customHeight="1" thickBot="1" x14ac:dyDescent="0.3">
      <c r="B224" s="273" t="s">
        <v>63</v>
      </c>
      <c r="C224" s="274" t="s">
        <v>139</v>
      </c>
      <c r="D224" s="275"/>
      <c r="E224" s="275"/>
      <c r="F224" s="275"/>
      <c r="G224" s="275"/>
      <c r="H224" s="276"/>
    </row>
    <row r="225" spans="2:8" ht="21" customHeight="1" thickBot="1" x14ac:dyDescent="0.3">
      <c r="B225" s="263">
        <f>+B222+0.01</f>
        <v>2.1699999999999964</v>
      </c>
      <c r="C225" s="115" t="s">
        <v>140</v>
      </c>
      <c r="D225" s="89">
        <v>39.5</v>
      </c>
      <c r="E225" s="90" t="s">
        <v>11</v>
      </c>
      <c r="F225" s="14"/>
      <c r="G225" s="264"/>
      <c r="H225" s="265"/>
    </row>
    <row r="226" spans="2:8" ht="21" customHeight="1" thickBot="1" x14ac:dyDescent="0.3">
      <c r="B226" s="263">
        <f t="shared" ref="B226:B230" si="17">+B225+0.01</f>
        <v>2.1799999999999962</v>
      </c>
      <c r="C226" s="12" t="s">
        <v>129</v>
      </c>
      <c r="D226" s="89">
        <v>79</v>
      </c>
      <c r="E226" s="90" t="s">
        <v>11</v>
      </c>
      <c r="F226" s="89"/>
      <c r="G226" s="264"/>
      <c r="H226" s="266"/>
    </row>
    <row r="227" spans="2:8" ht="39.75" customHeight="1" thickBot="1" x14ac:dyDescent="0.35">
      <c r="B227" s="263">
        <f t="shared" si="17"/>
        <v>2.1899999999999959</v>
      </c>
      <c r="C227" s="12" t="s">
        <v>141</v>
      </c>
      <c r="D227" s="14">
        <v>7.9</v>
      </c>
      <c r="E227" s="13" t="s">
        <v>34</v>
      </c>
      <c r="F227" s="89"/>
      <c r="G227" s="264"/>
      <c r="H227" s="277"/>
    </row>
    <row r="228" spans="2:8" ht="21" customHeight="1" thickBot="1" x14ac:dyDescent="0.35">
      <c r="B228" s="263">
        <f t="shared" si="17"/>
        <v>2.1999999999999957</v>
      </c>
      <c r="C228" s="12" t="s">
        <v>142</v>
      </c>
      <c r="D228" s="14">
        <v>7.9</v>
      </c>
      <c r="E228" s="13" t="s">
        <v>34</v>
      </c>
      <c r="F228" s="89"/>
      <c r="G228" s="264"/>
      <c r="H228" s="277"/>
    </row>
    <row r="229" spans="2:8" ht="38.25" customHeight="1" thickBot="1" x14ac:dyDescent="0.35">
      <c r="B229" s="263">
        <f t="shared" si="17"/>
        <v>2.2099999999999955</v>
      </c>
      <c r="C229" s="12" t="s">
        <v>132</v>
      </c>
      <c r="D229" s="14">
        <v>16.116</v>
      </c>
      <c r="E229" s="13" t="s">
        <v>45</v>
      </c>
      <c r="F229" s="89"/>
      <c r="G229" s="264"/>
      <c r="H229" s="277"/>
    </row>
    <row r="230" spans="2:8" ht="40.5" customHeight="1" thickBot="1" x14ac:dyDescent="0.35">
      <c r="B230" s="263">
        <f t="shared" si="17"/>
        <v>2.2199999999999953</v>
      </c>
      <c r="C230" s="12" t="s">
        <v>133</v>
      </c>
      <c r="D230" s="14">
        <v>79</v>
      </c>
      <c r="E230" s="13" t="s">
        <v>11</v>
      </c>
      <c r="F230" s="89"/>
      <c r="G230" s="264"/>
      <c r="H230" s="277"/>
    </row>
    <row r="231" spans="2:8" ht="21" customHeight="1" thickBot="1" x14ac:dyDescent="0.35">
      <c r="B231" s="268"/>
      <c r="C231" s="269"/>
      <c r="D231" s="270"/>
      <c r="E231" s="269"/>
      <c r="F231" s="269"/>
      <c r="G231" s="271"/>
      <c r="H231" s="272"/>
    </row>
    <row r="232" spans="2:8" ht="21" customHeight="1" thickBot="1" x14ac:dyDescent="0.3">
      <c r="B232" s="273" t="s">
        <v>120</v>
      </c>
      <c r="C232" s="274" t="s">
        <v>143</v>
      </c>
      <c r="D232" s="275"/>
      <c r="E232" s="275"/>
      <c r="F232" s="275"/>
      <c r="G232" s="275"/>
      <c r="H232" s="276"/>
    </row>
    <row r="233" spans="2:8" ht="21" customHeight="1" thickBot="1" x14ac:dyDescent="0.3">
      <c r="B233" s="263">
        <f>+B230+0.01</f>
        <v>2.2299999999999951</v>
      </c>
      <c r="C233" s="278" t="s">
        <v>129</v>
      </c>
      <c r="D233" s="154">
        <v>30</v>
      </c>
      <c r="E233" s="279" t="s">
        <v>11</v>
      </c>
      <c r="F233" s="154"/>
      <c r="G233" s="280"/>
      <c r="H233" s="281"/>
    </row>
    <row r="234" spans="2:8" ht="37.5" customHeight="1" thickBot="1" x14ac:dyDescent="0.35">
      <c r="B234" s="282">
        <f t="shared" ref="B234:B237" si="18">+B233+0.01</f>
        <v>2.2399999999999949</v>
      </c>
      <c r="C234" s="278" t="s">
        <v>144</v>
      </c>
      <c r="D234" s="20">
        <v>3</v>
      </c>
      <c r="E234" s="283" t="s">
        <v>34</v>
      </c>
      <c r="F234" s="154"/>
      <c r="G234" s="280"/>
      <c r="H234" s="284"/>
    </row>
    <row r="235" spans="2:8" ht="28.5" customHeight="1" thickBot="1" x14ac:dyDescent="0.35">
      <c r="B235" s="282">
        <f t="shared" si="18"/>
        <v>2.2499999999999947</v>
      </c>
      <c r="C235" s="278" t="s">
        <v>145</v>
      </c>
      <c r="D235" s="20">
        <v>3</v>
      </c>
      <c r="E235" s="283" t="s">
        <v>34</v>
      </c>
      <c r="F235" s="154"/>
      <c r="G235" s="280"/>
      <c r="H235" s="284"/>
    </row>
    <row r="236" spans="2:8" ht="38.25" customHeight="1" thickBot="1" x14ac:dyDescent="0.35">
      <c r="B236" s="282">
        <f t="shared" si="18"/>
        <v>2.2599999999999945</v>
      </c>
      <c r="C236" s="278" t="s">
        <v>132</v>
      </c>
      <c r="D236" s="20">
        <v>3.5999999999999996</v>
      </c>
      <c r="E236" s="283" t="s">
        <v>45</v>
      </c>
      <c r="F236" s="154"/>
      <c r="G236" s="280"/>
      <c r="H236" s="284"/>
    </row>
    <row r="237" spans="2:8" ht="41.25" customHeight="1" thickBot="1" x14ac:dyDescent="0.35">
      <c r="B237" s="282">
        <f t="shared" si="18"/>
        <v>2.2699999999999942</v>
      </c>
      <c r="C237" s="278" t="s">
        <v>133</v>
      </c>
      <c r="D237" s="20">
        <v>30</v>
      </c>
      <c r="E237" s="283" t="s">
        <v>11</v>
      </c>
      <c r="F237" s="154"/>
      <c r="G237" s="280"/>
      <c r="H237" s="284"/>
    </row>
    <row r="238" spans="2:8" ht="21" customHeight="1" thickBot="1" x14ac:dyDescent="0.35">
      <c r="B238" s="268"/>
      <c r="C238" s="269"/>
      <c r="D238" s="270"/>
      <c r="E238" s="269"/>
      <c r="F238" s="269"/>
      <c r="G238" s="271"/>
      <c r="H238" s="285"/>
    </row>
    <row r="239" spans="2:8" ht="21" customHeight="1" thickBot="1" x14ac:dyDescent="0.3">
      <c r="B239" s="273" t="s">
        <v>146</v>
      </c>
      <c r="C239" s="274" t="s">
        <v>147</v>
      </c>
      <c r="D239" s="275"/>
      <c r="E239" s="275"/>
      <c r="F239" s="275"/>
      <c r="G239" s="275"/>
      <c r="H239" s="276"/>
    </row>
    <row r="240" spans="2:8" ht="21" customHeight="1" thickBot="1" x14ac:dyDescent="0.3">
      <c r="B240" s="263">
        <f>+B237+0.01</f>
        <v>2.279999999999994</v>
      </c>
      <c r="C240" s="278" t="s">
        <v>129</v>
      </c>
      <c r="D240" s="154">
        <v>120</v>
      </c>
      <c r="E240" s="279" t="s">
        <v>11</v>
      </c>
      <c r="F240" s="154"/>
      <c r="G240" s="280"/>
      <c r="H240" s="281"/>
    </row>
    <row r="241" spans="2:8" ht="39" customHeight="1" thickBot="1" x14ac:dyDescent="0.35">
      <c r="B241" s="282">
        <f t="shared" ref="B241:B244" si="19">+B240+0.01</f>
        <v>2.2899999999999938</v>
      </c>
      <c r="C241" s="278" t="s">
        <v>148</v>
      </c>
      <c r="D241" s="20">
        <v>12</v>
      </c>
      <c r="E241" s="283" t="s">
        <v>34</v>
      </c>
      <c r="F241" s="154"/>
      <c r="G241" s="280"/>
      <c r="H241" s="284"/>
    </row>
    <row r="242" spans="2:8" ht="21" customHeight="1" thickBot="1" x14ac:dyDescent="0.35">
      <c r="B242" s="282">
        <f t="shared" si="19"/>
        <v>2.2999999999999936</v>
      </c>
      <c r="C242" s="278" t="s">
        <v>117</v>
      </c>
      <c r="D242" s="20">
        <v>12</v>
      </c>
      <c r="E242" s="283" t="s">
        <v>34</v>
      </c>
      <c r="F242" s="154"/>
      <c r="G242" s="280"/>
      <c r="H242" s="284"/>
    </row>
    <row r="243" spans="2:8" ht="42" customHeight="1" thickBot="1" x14ac:dyDescent="0.35">
      <c r="B243" s="282">
        <f t="shared" si="19"/>
        <v>2.3099999999999934</v>
      </c>
      <c r="C243" s="278" t="s">
        <v>132</v>
      </c>
      <c r="D243" s="20">
        <v>14.399999999999999</v>
      </c>
      <c r="E243" s="283" t="s">
        <v>45</v>
      </c>
      <c r="F243" s="154"/>
      <c r="G243" s="280"/>
      <c r="H243" s="284"/>
    </row>
    <row r="244" spans="2:8" ht="38.25" customHeight="1" thickBot="1" x14ac:dyDescent="0.35">
      <c r="B244" s="282">
        <f t="shared" si="19"/>
        <v>2.3199999999999932</v>
      </c>
      <c r="C244" s="278" t="s">
        <v>133</v>
      </c>
      <c r="D244" s="20">
        <v>120</v>
      </c>
      <c r="E244" s="283" t="s">
        <v>11</v>
      </c>
      <c r="F244" s="154"/>
      <c r="G244" s="280"/>
      <c r="H244" s="284"/>
    </row>
    <row r="245" spans="2:8" ht="21" customHeight="1" thickBot="1" x14ac:dyDescent="0.35">
      <c r="B245" s="268"/>
      <c r="C245" s="269"/>
      <c r="D245" s="270"/>
      <c r="E245" s="269"/>
      <c r="F245" s="269"/>
      <c r="G245" s="271"/>
      <c r="H245" s="285"/>
    </row>
    <row r="246" spans="2:8" ht="21" customHeight="1" thickBot="1" x14ac:dyDescent="0.3">
      <c r="B246" s="273" t="s">
        <v>149</v>
      </c>
      <c r="C246" s="274" t="s">
        <v>150</v>
      </c>
      <c r="D246" s="275"/>
      <c r="E246" s="275"/>
      <c r="F246" s="275"/>
      <c r="G246" s="275"/>
      <c r="H246" s="276"/>
    </row>
    <row r="247" spans="2:8" ht="21" customHeight="1" thickBot="1" x14ac:dyDescent="0.3">
      <c r="B247" s="263">
        <f>+B244+0.01</f>
        <v>2.329999999999993</v>
      </c>
      <c r="C247" s="278" t="s">
        <v>129</v>
      </c>
      <c r="D247" s="154">
        <v>60</v>
      </c>
      <c r="E247" s="279" t="s">
        <v>11</v>
      </c>
      <c r="F247" s="154"/>
      <c r="G247" s="280"/>
      <c r="H247" s="281"/>
    </row>
    <row r="248" spans="2:8" ht="38.25" customHeight="1" thickBot="1" x14ac:dyDescent="0.35">
      <c r="B248" s="282">
        <f t="shared" ref="B248:B251" si="20">+B247+0.01</f>
        <v>2.3399999999999928</v>
      </c>
      <c r="C248" s="278" t="s">
        <v>151</v>
      </c>
      <c r="D248" s="20">
        <v>6</v>
      </c>
      <c r="E248" s="283" t="s">
        <v>34</v>
      </c>
      <c r="F248" s="154"/>
      <c r="G248" s="280"/>
      <c r="H248" s="284"/>
    </row>
    <row r="249" spans="2:8" ht="21" customHeight="1" thickBot="1" x14ac:dyDescent="0.35">
      <c r="B249" s="282">
        <f t="shared" si="20"/>
        <v>2.3499999999999925</v>
      </c>
      <c r="C249" s="278" t="s">
        <v>152</v>
      </c>
      <c r="D249" s="20">
        <v>6</v>
      </c>
      <c r="E249" s="283" t="s">
        <v>34</v>
      </c>
      <c r="F249" s="154"/>
      <c r="G249" s="280"/>
      <c r="H249" s="284"/>
    </row>
    <row r="250" spans="2:8" ht="39" customHeight="1" thickBot="1" x14ac:dyDescent="0.35">
      <c r="B250" s="282">
        <f t="shared" si="20"/>
        <v>2.3599999999999923</v>
      </c>
      <c r="C250" s="278" t="s">
        <v>132</v>
      </c>
      <c r="D250" s="20">
        <v>7.1999999999999993</v>
      </c>
      <c r="E250" s="283" t="s">
        <v>45</v>
      </c>
      <c r="F250" s="154"/>
      <c r="G250" s="280"/>
      <c r="H250" s="284"/>
    </row>
    <row r="251" spans="2:8" ht="42" customHeight="1" thickBot="1" x14ac:dyDescent="0.35">
      <c r="B251" s="282">
        <f t="shared" si="20"/>
        <v>2.3699999999999921</v>
      </c>
      <c r="C251" s="278" t="s">
        <v>133</v>
      </c>
      <c r="D251" s="20">
        <v>60</v>
      </c>
      <c r="E251" s="283" t="s">
        <v>11</v>
      </c>
      <c r="F251" s="154"/>
      <c r="G251" s="280"/>
      <c r="H251" s="284"/>
    </row>
    <row r="252" spans="2:8" ht="21" customHeight="1" thickBot="1" x14ac:dyDescent="0.35">
      <c r="B252" s="268"/>
      <c r="C252" s="269"/>
      <c r="D252" s="270"/>
      <c r="E252" s="269"/>
      <c r="F252" s="269"/>
      <c r="G252" s="271"/>
      <c r="H252" s="285"/>
    </row>
    <row r="253" spans="2:8" ht="21" customHeight="1" thickBot="1" x14ac:dyDescent="0.3">
      <c r="B253" s="273" t="s">
        <v>153</v>
      </c>
      <c r="C253" s="274" t="s">
        <v>154</v>
      </c>
      <c r="D253" s="275"/>
      <c r="E253" s="275"/>
      <c r="F253" s="275"/>
      <c r="G253" s="275"/>
      <c r="H253" s="276"/>
    </row>
    <row r="254" spans="2:8" ht="21" customHeight="1" thickBot="1" x14ac:dyDescent="0.3">
      <c r="B254" s="263">
        <f>+B251+0.01</f>
        <v>2.3799999999999919</v>
      </c>
      <c r="C254" s="12" t="s">
        <v>129</v>
      </c>
      <c r="D254" s="89">
        <v>108.5</v>
      </c>
      <c r="E254" s="90" t="s">
        <v>11</v>
      </c>
      <c r="F254" s="89"/>
      <c r="G254" s="264"/>
      <c r="H254" s="266"/>
    </row>
    <row r="255" spans="2:8" ht="40.5" customHeight="1" thickBot="1" x14ac:dyDescent="0.35">
      <c r="B255" s="263">
        <f t="shared" ref="B255:B261" si="21">+B254+0.01</f>
        <v>2.3899999999999917</v>
      </c>
      <c r="C255" s="12" t="s">
        <v>155</v>
      </c>
      <c r="D255" s="14">
        <v>10.850000000000001</v>
      </c>
      <c r="E255" s="13" t="s">
        <v>34</v>
      </c>
      <c r="F255" s="89"/>
      <c r="G255" s="264"/>
      <c r="H255" s="277"/>
    </row>
    <row r="256" spans="2:8" ht="35.25" customHeight="1" thickBot="1" x14ac:dyDescent="0.35">
      <c r="B256" s="263">
        <f t="shared" si="21"/>
        <v>2.3999999999999915</v>
      </c>
      <c r="C256" s="12" t="s">
        <v>156</v>
      </c>
      <c r="D256" s="14">
        <v>10.850000000000001</v>
      </c>
      <c r="E256" s="13" t="s">
        <v>34</v>
      </c>
      <c r="F256" s="14"/>
      <c r="G256" s="264"/>
      <c r="H256" s="277"/>
    </row>
    <row r="257" spans="2:8" ht="27.75" customHeight="1" thickBot="1" x14ac:dyDescent="0.35">
      <c r="B257" s="263">
        <f t="shared" si="21"/>
        <v>2.4099999999999913</v>
      </c>
      <c r="C257" s="12" t="s">
        <v>157</v>
      </c>
      <c r="D257" s="14">
        <v>10.850000000000001</v>
      </c>
      <c r="E257" s="13" t="s">
        <v>34</v>
      </c>
      <c r="F257" s="14"/>
      <c r="G257" s="264"/>
      <c r="H257" s="277"/>
    </row>
    <row r="258" spans="2:8" ht="55.5" customHeight="1" thickBot="1" x14ac:dyDescent="0.35">
      <c r="B258" s="263">
        <f t="shared" si="21"/>
        <v>2.419999999999991</v>
      </c>
      <c r="C258" s="12" t="s">
        <v>158</v>
      </c>
      <c r="D258" s="14">
        <v>21.700000000000003</v>
      </c>
      <c r="E258" s="13" t="s">
        <v>34</v>
      </c>
      <c r="F258" s="14"/>
      <c r="G258" s="264"/>
      <c r="H258" s="277"/>
    </row>
    <row r="259" spans="2:8" ht="35.25" customHeight="1" thickBot="1" x14ac:dyDescent="0.35">
      <c r="B259" s="263">
        <f t="shared" si="21"/>
        <v>2.4299999999999908</v>
      </c>
      <c r="C259" s="12" t="s">
        <v>132</v>
      </c>
      <c r="D259" s="14">
        <v>26.040000000000003</v>
      </c>
      <c r="E259" s="13" t="s">
        <v>45</v>
      </c>
      <c r="F259" s="14"/>
      <c r="G259" s="264"/>
      <c r="H259" s="277"/>
    </row>
    <row r="260" spans="2:8" ht="39" customHeight="1" thickBot="1" x14ac:dyDescent="0.35">
      <c r="B260" s="263">
        <f t="shared" si="21"/>
        <v>2.4399999999999906</v>
      </c>
      <c r="C260" s="12" t="s">
        <v>133</v>
      </c>
      <c r="D260" s="14">
        <v>108.5</v>
      </c>
      <c r="E260" s="13" t="s">
        <v>11</v>
      </c>
      <c r="F260" s="14"/>
      <c r="G260" s="264"/>
      <c r="H260" s="277"/>
    </row>
    <row r="261" spans="2:8" ht="39" customHeight="1" thickBot="1" x14ac:dyDescent="0.35">
      <c r="B261" s="263">
        <f t="shared" si="21"/>
        <v>2.4499999999999904</v>
      </c>
      <c r="C261" s="12" t="s">
        <v>159</v>
      </c>
      <c r="D261" s="14">
        <v>108.5</v>
      </c>
      <c r="E261" s="13" t="s">
        <v>10</v>
      </c>
      <c r="F261" s="14"/>
      <c r="G261" s="264"/>
      <c r="H261" s="277"/>
    </row>
    <row r="262" spans="2:8" ht="21" customHeight="1" thickBot="1" x14ac:dyDescent="0.35">
      <c r="B262" s="268"/>
      <c r="C262" s="269"/>
      <c r="D262" s="270"/>
      <c r="E262" s="269"/>
      <c r="F262" s="269"/>
      <c r="G262" s="271"/>
      <c r="H262" s="272"/>
    </row>
    <row r="263" spans="2:8" ht="21" customHeight="1" thickBot="1" x14ac:dyDescent="0.3">
      <c r="B263" s="252">
        <v>3</v>
      </c>
      <c r="C263" s="17" t="s">
        <v>160</v>
      </c>
      <c r="D263" s="262"/>
      <c r="E263" s="262"/>
      <c r="F263" s="262"/>
      <c r="G263" s="262"/>
      <c r="H263" s="167"/>
    </row>
    <row r="264" spans="2:8" ht="21" customHeight="1" thickBot="1" x14ac:dyDescent="0.3">
      <c r="B264" s="273"/>
      <c r="C264" s="274" t="s">
        <v>161</v>
      </c>
      <c r="D264" s="275"/>
      <c r="E264" s="275"/>
      <c r="F264" s="275"/>
      <c r="G264" s="275"/>
      <c r="H264" s="276"/>
    </row>
    <row r="265" spans="2:8" ht="21" customHeight="1" x14ac:dyDescent="0.25">
      <c r="B265" s="263">
        <f>+B263+0.01</f>
        <v>3.01</v>
      </c>
      <c r="C265" s="12" t="s">
        <v>103</v>
      </c>
      <c r="D265" s="14">
        <v>13.5</v>
      </c>
      <c r="E265" s="13" t="s">
        <v>34</v>
      </c>
      <c r="F265" s="14"/>
      <c r="G265" s="264"/>
      <c r="H265" s="331"/>
    </row>
    <row r="266" spans="2:8" ht="21" customHeight="1" x14ac:dyDescent="0.25">
      <c r="B266" s="263">
        <f t="shared" ref="B266:B268" si="22">+B265+0.01</f>
        <v>3.0199999999999996</v>
      </c>
      <c r="C266" s="12" t="s">
        <v>44</v>
      </c>
      <c r="D266" s="14">
        <v>16.2</v>
      </c>
      <c r="E266" s="13" t="s">
        <v>45</v>
      </c>
      <c r="F266" s="14"/>
      <c r="G266" s="264"/>
      <c r="H266" s="332"/>
    </row>
    <row r="267" spans="2:8" ht="27.75" customHeight="1" x14ac:dyDescent="0.25">
      <c r="B267" s="263">
        <f t="shared" si="22"/>
        <v>3.0299999999999994</v>
      </c>
      <c r="C267" s="12" t="s">
        <v>104</v>
      </c>
      <c r="D267" s="14">
        <v>7.8749999999999991</v>
      </c>
      <c r="E267" s="13" t="s">
        <v>34</v>
      </c>
      <c r="F267" s="14"/>
      <c r="G267" s="264"/>
      <c r="H267" s="332"/>
    </row>
    <row r="268" spans="2:8" ht="59.25" customHeight="1" x14ac:dyDescent="0.25">
      <c r="B268" s="263">
        <f t="shared" si="22"/>
        <v>3.0399999999999991</v>
      </c>
      <c r="C268" s="12" t="s">
        <v>162</v>
      </c>
      <c r="D268" s="14">
        <v>5.625</v>
      </c>
      <c r="E268" s="13" t="s">
        <v>34</v>
      </c>
      <c r="F268" s="14"/>
      <c r="G268" s="264"/>
      <c r="H268" s="332"/>
    </row>
    <row r="269" spans="2:8" ht="21" customHeight="1" thickBot="1" x14ac:dyDescent="0.3">
      <c r="B269" s="286"/>
      <c r="C269" s="287"/>
      <c r="D269" s="287"/>
      <c r="E269" s="287"/>
      <c r="F269" s="287"/>
      <c r="G269" s="287"/>
      <c r="H269" s="333"/>
    </row>
    <row r="270" spans="2:8" ht="23.25" customHeight="1" thickBot="1" x14ac:dyDescent="0.3">
      <c r="B270" s="252">
        <v>4</v>
      </c>
      <c r="C270" s="17" t="s">
        <v>121</v>
      </c>
      <c r="D270" s="288"/>
      <c r="E270" s="262"/>
      <c r="F270" s="262"/>
      <c r="G270" s="262"/>
      <c r="H270" s="167"/>
    </row>
    <row r="271" spans="2:8" ht="30" customHeight="1" thickBot="1" x14ac:dyDescent="0.3">
      <c r="B271" s="11">
        <f>+B270+0.01</f>
        <v>4.01</v>
      </c>
      <c r="C271" s="12" t="s">
        <v>8</v>
      </c>
      <c r="D271" s="14">
        <v>1</v>
      </c>
      <c r="E271" s="13" t="s">
        <v>36</v>
      </c>
      <c r="F271" s="14"/>
      <c r="G271" s="264"/>
      <c r="H271" s="289"/>
    </row>
    <row r="272" spans="2:8" ht="15.75" customHeight="1" thickBot="1" x14ac:dyDescent="0.35">
      <c r="B272" s="268"/>
      <c r="C272" s="269"/>
      <c r="D272" s="270"/>
      <c r="E272" s="269"/>
      <c r="F272" s="269"/>
      <c r="G272" s="271"/>
      <c r="H272" s="272"/>
    </row>
    <row r="273" spans="2:8" ht="15.75" customHeight="1" thickBot="1" x14ac:dyDescent="0.3">
      <c r="B273" s="121"/>
      <c r="C273" s="251"/>
      <c r="D273" s="49"/>
      <c r="E273" s="227"/>
      <c r="F273" s="49"/>
      <c r="G273" s="165"/>
      <c r="H273" s="118"/>
    </row>
    <row r="274" spans="2:8" ht="35.25" customHeight="1" thickBot="1" x14ac:dyDescent="0.3">
      <c r="B274" s="58" t="s">
        <v>63</v>
      </c>
      <c r="C274" s="261" t="s">
        <v>163</v>
      </c>
      <c r="D274" s="248"/>
      <c r="E274" s="248"/>
      <c r="F274" s="248"/>
      <c r="G274" s="248"/>
      <c r="H274" s="249"/>
    </row>
    <row r="275" spans="2:8" ht="15.75" customHeight="1" thickBot="1" x14ac:dyDescent="0.3">
      <c r="B275" s="121"/>
      <c r="C275" s="251"/>
      <c r="D275" s="49"/>
      <c r="E275" s="227"/>
      <c r="F275" s="49"/>
      <c r="G275" s="165"/>
      <c r="H275" s="118"/>
    </row>
    <row r="276" spans="2:8" ht="20.25" customHeight="1" thickBot="1" x14ac:dyDescent="0.3">
      <c r="B276" s="27">
        <v>1</v>
      </c>
      <c r="C276" s="17" t="s">
        <v>40</v>
      </c>
      <c r="D276" s="17"/>
      <c r="E276" s="17"/>
      <c r="F276" s="17"/>
      <c r="G276" s="17"/>
      <c r="H276" s="17"/>
    </row>
    <row r="277" spans="2:8" ht="20.25" customHeight="1" x14ac:dyDescent="0.25">
      <c r="B277" s="156">
        <f>+B276+0.01</f>
        <v>1.01</v>
      </c>
      <c r="C277" s="157" t="s">
        <v>46</v>
      </c>
      <c r="D277" s="158">
        <v>1</v>
      </c>
      <c r="E277" s="159" t="s">
        <v>41</v>
      </c>
      <c r="F277" s="158"/>
      <c r="G277" s="160"/>
      <c r="H277" s="60"/>
    </row>
    <row r="278" spans="2:8" ht="20.25" customHeight="1" x14ac:dyDescent="0.25">
      <c r="B278" s="11">
        <f>+B277+0.01</f>
        <v>1.02</v>
      </c>
      <c r="C278" s="12" t="s">
        <v>47</v>
      </c>
      <c r="D278" s="31">
        <v>1</v>
      </c>
      <c r="E278" s="30" t="s">
        <v>41</v>
      </c>
      <c r="F278" s="31"/>
      <c r="G278" s="161"/>
      <c r="H278" s="60"/>
    </row>
    <row r="279" spans="2:8" ht="20.25" customHeight="1" thickBot="1" x14ac:dyDescent="0.3">
      <c r="B279" s="61"/>
      <c r="C279" s="62"/>
      <c r="D279" s="63"/>
      <c r="E279" s="62"/>
      <c r="F279" s="63"/>
      <c r="G279" s="16"/>
      <c r="H279" s="16"/>
    </row>
    <row r="280" spans="2:8" ht="20.25" customHeight="1" thickBot="1" x14ac:dyDescent="0.3">
      <c r="B280" s="27">
        <v>2</v>
      </c>
      <c r="C280" s="17" t="s">
        <v>164</v>
      </c>
      <c r="D280" s="17"/>
      <c r="E280" s="17"/>
      <c r="F280" s="17"/>
      <c r="G280" s="17"/>
      <c r="H280" s="17"/>
    </row>
    <row r="281" spans="2:8" ht="20.25" customHeight="1" thickBot="1" x14ac:dyDescent="0.3">
      <c r="B281" s="82" t="s">
        <v>37</v>
      </c>
      <c r="C281" s="83" t="s">
        <v>165</v>
      </c>
      <c r="D281" s="86"/>
      <c r="E281" s="87"/>
      <c r="F281" s="86"/>
      <c r="G281" s="169"/>
      <c r="H281" s="81"/>
    </row>
    <row r="282" spans="2:8" ht="20.25" customHeight="1" x14ac:dyDescent="0.25">
      <c r="B282" s="170">
        <f>+B280+0.01</f>
        <v>2.0099999999999998</v>
      </c>
      <c r="C282" s="145" t="s">
        <v>166</v>
      </c>
      <c r="D282" s="51">
        <v>607.67999999999995</v>
      </c>
      <c r="E282" s="66" t="s">
        <v>34</v>
      </c>
      <c r="F282" s="14"/>
      <c r="G282" s="171"/>
      <c r="H282" s="149"/>
    </row>
    <row r="283" spans="2:8" ht="20.25" customHeight="1" x14ac:dyDescent="0.25">
      <c r="B283" s="172">
        <f>B282+0.01</f>
        <v>2.0199999999999996</v>
      </c>
      <c r="C283" s="78" t="s">
        <v>88</v>
      </c>
      <c r="D283" s="52">
        <v>729.22</v>
      </c>
      <c r="E283" s="50" t="s">
        <v>45</v>
      </c>
      <c r="F283" s="14"/>
      <c r="G283" s="173"/>
      <c r="H283" s="150"/>
    </row>
    <row r="284" spans="2:8" ht="39" customHeight="1" x14ac:dyDescent="0.25">
      <c r="B284" s="172">
        <f t="shared" ref="B284" si="23">B283+0.01</f>
        <v>2.0299999999999994</v>
      </c>
      <c r="C284" s="77" t="s">
        <v>167</v>
      </c>
      <c r="D284" s="52">
        <v>303.83999999999997</v>
      </c>
      <c r="E284" s="50" t="s">
        <v>52</v>
      </c>
      <c r="F284" s="14"/>
      <c r="G284" s="173"/>
      <c r="H284" s="150"/>
    </row>
    <row r="285" spans="2:8" ht="20.25" customHeight="1" thickBot="1" x14ac:dyDescent="0.3">
      <c r="B285" s="174"/>
      <c r="C285" s="84"/>
      <c r="D285" s="49"/>
      <c r="E285" s="227"/>
      <c r="F285" s="49"/>
      <c r="G285" s="175"/>
      <c r="H285" s="74"/>
    </row>
    <row r="286" spans="2:8" ht="20.25" customHeight="1" thickBot="1" x14ac:dyDescent="0.3">
      <c r="B286" s="76" t="s">
        <v>38</v>
      </c>
      <c r="C286" s="290" t="s">
        <v>168</v>
      </c>
      <c r="D286" s="147"/>
      <c r="E286" s="148"/>
      <c r="F286" s="147"/>
      <c r="G286" s="178"/>
      <c r="H286" s="291"/>
    </row>
    <row r="287" spans="2:8" ht="20.25" customHeight="1" x14ac:dyDescent="0.25">
      <c r="B287" s="172">
        <f>B284+0.01</f>
        <v>2.0399999999999991</v>
      </c>
      <c r="C287" s="35" t="s">
        <v>169</v>
      </c>
      <c r="D287" s="52">
        <v>3.74</v>
      </c>
      <c r="E287" s="50" t="s">
        <v>34</v>
      </c>
      <c r="F287" s="14"/>
      <c r="G287" s="163"/>
      <c r="H287" s="60"/>
    </row>
    <row r="288" spans="2:8" ht="20.25" customHeight="1" x14ac:dyDescent="0.25">
      <c r="B288" s="172">
        <f>+B287+0.01</f>
        <v>2.0499999999999989</v>
      </c>
      <c r="C288" s="33" t="s">
        <v>44</v>
      </c>
      <c r="D288" s="52">
        <v>4.49</v>
      </c>
      <c r="E288" s="50" t="s">
        <v>45</v>
      </c>
      <c r="F288" s="14"/>
      <c r="G288" s="163"/>
      <c r="H288" s="60"/>
    </row>
    <row r="289" spans="2:8" ht="20.25" customHeight="1" x14ac:dyDescent="0.25">
      <c r="B289" s="172">
        <f t="shared" ref="B289:B290" si="24">+B288+0.01</f>
        <v>2.0599999999999987</v>
      </c>
      <c r="C289" s="33" t="s">
        <v>170</v>
      </c>
      <c r="D289" s="52">
        <v>2.1800000000000002</v>
      </c>
      <c r="E289" s="50" t="s">
        <v>34</v>
      </c>
      <c r="F289" s="14"/>
      <c r="G289" s="163"/>
      <c r="H289" s="88"/>
    </row>
    <row r="290" spans="2:8" ht="56.25" customHeight="1" x14ac:dyDescent="0.25">
      <c r="B290" s="172">
        <f t="shared" si="24"/>
        <v>2.0699999999999985</v>
      </c>
      <c r="C290" s="34" t="s">
        <v>171</v>
      </c>
      <c r="D290" s="52">
        <v>1.56</v>
      </c>
      <c r="E290" s="50" t="s">
        <v>34</v>
      </c>
      <c r="F290" s="14"/>
      <c r="G290" s="163"/>
      <c r="H290" s="60"/>
    </row>
    <row r="291" spans="2:8" ht="20.25" customHeight="1" thickBot="1" x14ac:dyDescent="0.3">
      <c r="B291" s="49"/>
      <c r="C291" s="49"/>
      <c r="D291" s="49"/>
      <c r="E291" s="49"/>
      <c r="F291" s="49"/>
      <c r="G291" s="181"/>
      <c r="H291" s="16"/>
    </row>
    <row r="292" spans="2:8" ht="20.25" customHeight="1" thickBot="1" x14ac:dyDescent="0.3">
      <c r="B292" s="27">
        <v>3</v>
      </c>
      <c r="C292" s="17" t="s">
        <v>172</v>
      </c>
      <c r="D292" s="17"/>
      <c r="E292" s="17"/>
      <c r="F292" s="17"/>
      <c r="G292" s="17"/>
      <c r="H292" s="17"/>
    </row>
    <row r="293" spans="2:8" ht="20.25" customHeight="1" thickBot="1" x14ac:dyDescent="0.3">
      <c r="B293" s="9" t="s">
        <v>37</v>
      </c>
      <c r="C293" s="8" t="s">
        <v>32</v>
      </c>
      <c r="D293" s="8"/>
      <c r="E293" s="8"/>
      <c r="F293" s="8"/>
      <c r="G293" s="8"/>
      <c r="H293" s="8"/>
    </row>
    <row r="294" spans="2:8" ht="20.25" customHeight="1" x14ac:dyDescent="0.25">
      <c r="B294" s="162">
        <f>+B292+0.01</f>
        <v>3.01</v>
      </c>
      <c r="C294" s="12" t="s">
        <v>35</v>
      </c>
      <c r="D294" s="14">
        <v>106.8</v>
      </c>
      <c r="E294" s="13" t="s">
        <v>11</v>
      </c>
      <c r="F294" s="14"/>
      <c r="G294" s="163"/>
      <c r="H294" s="60"/>
    </row>
    <row r="295" spans="2:8" ht="40.5" customHeight="1" x14ac:dyDescent="0.25">
      <c r="B295" s="162">
        <f t="shared" ref="B295:B298" si="25">B294+0.01</f>
        <v>3.0199999999999996</v>
      </c>
      <c r="C295" s="115" t="s">
        <v>173</v>
      </c>
      <c r="D295" s="89">
        <v>16.02</v>
      </c>
      <c r="E295" s="90" t="s">
        <v>34</v>
      </c>
      <c r="F295" s="14"/>
      <c r="G295" s="164"/>
      <c r="H295" s="60"/>
    </row>
    <row r="296" spans="2:8" ht="34.5" customHeight="1" x14ac:dyDescent="0.25">
      <c r="B296" s="162">
        <f t="shared" si="25"/>
        <v>3.0299999999999994</v>
      </c>
      <c r="C296" s="12" t="s">
        <v>33</v>
      </c>
      <c r="D296" s="14">
        <v>19.22</v>
      </c>
      <c r="E296" s="13" t="s">
        <v>34</v>
      </c>
      <c r="F296" s="14"/>
      <c r="G296" s="163"/>
      <c r="H296" s="60"/>
    </row>
    <row r="297" spans="2:8" ht="20.25" customHeight="1" x14ac:dyDescent="0.25">
      <c r="B297" s="162">
        <f t="shared" si="25"/>
        <v>3.0399999999999991</v>
      </c>
      <c r="C297" s="12" t="s">
        <v>174</v>
      </c>
      <c r="D297" s="14">
        <v>16.02</v>
      </c>
      <c r="E297" s="13" t="s">
        <v>34</v>
      </c>
      <c r="F297" s="14"/>
      <c r="G297" s="163"/>
      <c r="H297" s="60"/>
    </row>
    <row r="298" spans="2:8" ht="41.25" customHeight="1" x14ac:dyDescent="0.25">
      <c r="B298" s="13">
        <f t="shared" si="25"/>
        <v>3.0499999999999989</v>
      </c>
      <c r="C298" s="12" t="s">
        <v>39</v>
      </c>
      <c r="D298" s="14">
        <v>106.8</v>
      </c>
      <c r="E298" s="13" t="s">
        <v>11</v>
      </c>
      <c r="F298" s="14"/>
      <c r="G298" s="163"/>
      <c r="H298" s="60"/>
    </row>
    <row r="299" spans="2:8" ht="20.25" customHeight="1" thickBot="1" x14ac:dyDescent="0.3">
      <c r="B299" s="49"/>
      <c r="C299" s="49"/>
      <c r="D299" s="49"/>
      <c r="E299" s="49"/>
      <c r="F299" s="14"/>
      <c r="G299" s="163"/>
      <c r="H299" s="16"/>
    </row>
    <row r="300" spans="2:8" ht="20.25" customHeight="1" thickBot="1" x14ac:dyDescent="0.3">
      <c r="B300" s="9" t="s">
        <v>38</v>
      </c>
      <c r="C300" s="8" t="s">
        <v>42</v>
      </c>
      <c r="D300" s="8"/>
      <c r="E300" s="8"/>
      <c r="F300" s="8"/>
      <c r="G300" s="8"/>
      <c r="H300" s="32"/>
    </row>
    <row r="301" spans="2:8" ht="20.25" customHeight="1" x14ac:dyDescent="0.25">
      <c r="B301" s="162">
        <f>+B298+0.01</f>
        <v>3.0599999999999987</v>
      </c>
      <c r="C301" s="12" t="s">
        <v>175</v>
      </c>
      <c r="D301" s="14">
        <v>23.5</v>
      </c>
      <c r="E301" s="13" t="s">
        <v>34</v>
      </c>
      <c r="F301" s="14"/>
      <c r="G301" s="255"/>
      <c r="H301" s="292"/>
    </row>
    <row r="302" spans="2:8" ht="59.25" customHeight="1" x14ac:dyDescent="0.25">
      <c r="B302" s="162">
        <f t="shared" ref="B302:B304" si="26">+B301+0.01</f>
        <v>3.0699999999999985</v>
      </c>
      <c r="C302" s="12" t="s">
        <v>118</v>
      </c>
      <c r="D302" s="14">
        <v>11.75</v>
      </c>
      <c r="E302" s="13" t="s">
        <v>52</v>
      </c>
      <c r="F302" s="14"/>
      <c r="G302" s="255"/>
      <c r="H302" s="256"/>
    </row>
    <row r="303" spans="2:8" ht="40.5" customHeight="1" x14ac:dyDescent="0.25">
      <c r="B303" s="162">
        <f t="shared" si="26"/>
        <v>3.0799999999999983</v>
      </c>
      <c r="C303" s="12" t="s">
        <v>33</v>
      </c>
      <c r="D303" s="14">
        <v>28.2</v>
      </c>
      <c r="E303" s="13" t="s">
        <v>34</v>
      </c>
      <c r="F303" s="14"/>
      <c r="G303" s="255"/>
      <c r="H303" s="256"/>
    </row>
    <row r="304" spans="2:8" ht="39.75" customHeight="1" thickBot="1" x14ac:dyDescent="0.3">
      <c r="B304" s="162">
        <f t="shared" si="26"/>
        <v>3.0899999999999981</v>
      </c>
      <c r="C304" s="12" t="s">
        <v>119</v>
      </c>
      <c r="D304" s="14">
        <v>117.48</v>
      </c>
      <c r="E304" s="13" t="s">
        <v>10</v>
      </c>
      <c r="F304" s="14"/>
      <c r="G304" s="163"/>
      <c r="H304" s="256"/>
    </row>
    <row r="305" spans="2:8" ht="20.25" customHeight="1" thickBot="1" x14ac:dyDescent="0.3">
      <c r="B305" s="71"/>
      <c r="C305" s="15"/>
      <c r="D305" s="49"/>
      <c r="E305" s="227"/>
      <c r="F305" s="14"/>
      <c r="G305" s="105"/>
      <c r="H305" s="259"/>
    </row>
    <row r="306" spans="2:8" ht="20.25" customHeight="1" thickBot="1" x14ac:dyDescent="0.3">
      <c r="B306" s="9" t="s">
        <v>43</v>
      </c>
      <c r="C306" s="8" t="s">
        <v>116</v>
      </c>
      <c r="D306" s="8"/>
      <c r="E306" s="8"/>
      <c r="F306" s="8"/>
      <c r="G306" s="8"/>
      <c r="H306" s="8"/>
    </row>
    <row r="307" spans="2:8" ht="20.25" customHeight="1" x14ac:dyDescent="0.25">
      <c r="B307" s="260">
        <f>+B304+0.01</f>
        <v>3.0999999999999979</v>
      </c>
      <c r="C307" s="35" t="s">
        <v>176</v>
      </c>
      <c r="D307" s="93">
        <v>373.43</v>
      </c>
      <c r="E307" s="94" t="s">
        <v>34</v>
      </c>
      <c r="F307" s="14"/>
      <c r="G307" s="181"/>
      <c r="H307" s="74"/>
    </row>
    <row r="308" spans="2:8" ht="30.75" customHeight="1" x14ac:dyDescent="0.25">
      <c r="B308" s="177">
        <f>B307+0.01</f>
        <v>3.1099999999999977</v>
      </c>
      <c r="C308" s="78" t="s">
        <v>88</v>
      </c>
      <c r="D308" s="101">
        <v>448.12</v>
      </c>
      <c r="E308" s="102" t="s">
        <v>45</v>
      </c>
      <c r="F308" s="14"/>
      <c r="G308" s="181"/>
      <c r="H308" s="74"/>
    </row>
    <row r="309" spans="2:8" ht="40.5" customHeight="1" x14ac:dyDescent="0.25">
      <c r="B309" s="177">
        <f t="shared" ref="B309" si="27">B308+0.01</f>
        <v>3.1199999999999974</v>
      </c>
      <c r="C309" s="34" t="s">
        <v>177</v>
      </c>
      <c r="D309" s="101">
        <v>248.95</v>
      </c>
      <c r="E309" s="102" t="s">
        <v>52</v>
      </c>
      <c r="F309" s="14"/>
      <c r="G309" s="181"/>
      <c r="H309" s="74"/>
    </row>
    <row r="310" spans="2:8" ht="20.25" customHeight="1" thickBot="1" x14ac:dyDescent="0.3">
      <c r="B310" s="71"/>
      <c r="C310" s="15"/>
      <c r="D310" s="49"/>
      <c r="E310" s="49"/>
      <c r="F310" s="49"/>
      <c r="G310" s="181"/>
      <c r="H310" s="60"/>
    </row>
    <row r="311" spans="2:8" ht="20.25" customHeight="1" thickBot="1" x14ac:dyDescent="0.3">
      <c r="B311" s="76" t="s">
        <v>63</v>
      </c>
      <c r="C311" s="290" t="s">
        <v>178</v>
      </c>
      <c r="D311" s="147"/>
      <c r="E311" s="148"/>
      <c r="F311" s="147"/>
      <c r="G311" s="8"/>
      <c r="H311" s="291"/>
    </row>
    <row r="312" spans="2:8" ht="20.25" customHeight="1" x14ac:dyDescent="0.25">
      <c r="B312" s="172">
        <f>B309+0.01</f>
        <v>3.1299999999999972</v>
      </c>
      <c r="C312" s="35" t="s">
        <v>179</v>
      </c>
      <c r="D312" s="52">
        <v>8.3699999999999992</v>
      </c>
      <c r="E312" s="50" t="s">
        <v>34</v>
      </c>
      <c r="F312" s="14"/>
      <c r="G312" s="163"/>
      <c r="H312" s="60"/>
    </row>
    <row r="313" spans="2:8" ht="20.25" customHeight="1" x14ac:dyDescent="0.25">
      <c r="B313" s="172">
        <f>+B312+0.01</f>
        <v>3.139999999999997</v>
      </c>
      <c r="C313" s="33" t="s">
        <v>44</v>
      </c>
      <c r="D313" s="52">
        <v>10.039999999999999</v>
      </c>
      <c r="E313" s="50" t="s">
        <v>45</v>
      </c>
      <c r="F313" s="14"/>
      <c r="G313" s="163"/>
      <c r="H313" s="60"/>
    </row>
    <row r="314" spans="2:8" ht="20.25" customHeight="1" x14ac:dyDescent="0.25">
      <c r="B314" s="172">
        <f t="shared" ref="B314:B315" si="28">+B312+0.01</f>
        <v>3.139999999999997</v>
      </c>
      <c r="C314" s="33" t="s">
        <v>180</v>
      </c>
      <c r="D314" s="52">
        <v>4.88</v>
      </c>
      <c r="E314" s="50" t="s">
        <v>34</v>
      </c>
      <c r="F314" s="14"/>
      <c r="G314" s="163"/>
      <c r="H314" s="88"/>
    </row>
    <row r="315" spans="2:8" ht="59.25" customHeight="1" x14ac:dyDescent="0.25">
      <c r="B315" s="172">
        <f t="shared" si="28"/>
        <v>3.1499999999999968</v>
      </c>
      <c r="C315" s="34" t="s">
        <v>181</v>
      </c>
      <c r="D315" s="52">
        <v>3.49</v>
      </c>
      <c r="E315" s="50" t="s">
        <v>34</v>
      </c>
      <c r="F315" s="14"/>
      <c r="G315" s="163"/>
      <c r="H315" s="60"/>
    </row>
    <row r="316" spans="2:8" ht="20.25" customHeight="1" thickBot="1" x14ac:dyDescent="0.3">
      <c r="B316" s="49"/>
      <c r="C316" s="49"/>
      <c r="D316" s="49"/>
      <c r="E316" s="49"/>
      <c r="F316" s="49"/>
      <c r="G316" s="181"/>
      <c r="H316" s="16"/>
    </row>
    <row r="317" spans="2:8" ht="20.25" customHeight="1" thickBot="1" x14ac:dyDescent="0.3">
      <c r="B317" s="27">
        <v>4</v>
      </c>
      <c r="C317" s="17" t="s">
        <v>182</v>
      </c>
      <c r="D317" s="17"/>
      <c r="E317" s="17"/>
      <c r="F317" s="17"/>
      <c r="G317" s="17"/>
      <c r="H317" s="17"/>
    </row>
    <row r="318" spans="2:8" ht="20.25" customHeight="1" thickBot="1" x14ac:dyDescent="0.3">
      <c r="B318" s="9" t="s">
        <v>37</v>
      </c>
      <c r="C318" s="8" t="s">
        <v>111</v>
      </c>
      <c r="D318" s="8"/>
      <c r="E318" s="8"/>
      <c r="F318" s="8"/>
      <c r="G318" s="8"/>
      <c r="H318" s="8"/>
    </row>
    <row r="319" spans="2:8" ht="20.25" customHeight="1" x14ac:dyDescent="0.25">
      <c r="B319" s="260">
        <f>+B317+0.01</f>
        <v>4.01</v>
      </c>
      <c r="C319" s="35" t="s">
        <v>183</v>
      </c>
      <c r="D319" s="93">
        <v>113.19</v>
      </c>
      <c r="E319" s="94" t="s">
        <v>34</v>
      </c>
      <c r="F319" s="14"/>
      <c r="G319" s="181"/>
      <c r="H319" s="74"/>
    </row>
    <row r="320" spans="2:8" ht="20.25" customHeight="1" x14ac:dyDescent="0.25">
      <c r="B320" s="177">
        <f>B319+0.01</f>
        <v>4.0199999999999996</v>
      </c>
      <c r="C320" s="78" t="s">
        <v>88</v>
      </c>
      <c r="D320" s="101">
        <v>135.83000000000001</v>
      </c>
      <c r="E320" s="102" t="s">
        <v>45</v>
      </c>
      <c r="F320" s="14"/>
      <c r="G320" s="181"/>
      <c r="H320" s="74"/>
    </row>
    <row r="321" spans="2:8" ht="39.75" customHeight="1" x14ac:dyDescent="0.25">
      <c r="B321" s="177">
        <f t="shared" ref="B321" si="29">B320+0.01</f>
        <v>4.0299999999999994</v>
      </c>
      <c r="C321" s="34" t="s">
        <v>184</v>
      </c>
      <c r="D321" s="101">
        <v>84.89</v>
      </c>
      <c r="E321" s="102" t="s">
        <v>52</v>
      </c>
      <c r="F321" s="14"/>
      <c r="G321" s="181"/>
      <c r="H321" s="74"/>
    </row>
    <row r="322" spans="2:8" ht="20.25" customHeight="1" thickBot="1" x14ac:dyDescent="0.3">
      <c r="B322" s="71"/>
      <c r="C322" s="15"/>
      <c r="D322" s="49"/>
      <c r="E322" s="49"/>
      <c r="F322" s="49"/>
      <c r="G322" s="181"/>
      <c r="H322" s="16"/>
    </row>
    <row r="323" spans="2:8" ht="20.25" customHeight="1" thickBot="1" x14ac:dyDescent="0.3">
      <c r="B323" s="27">
        <v>5</v>
      </c>
      <c r="C323" s="17" t="s">
        <v>185</v>
      </c>
      <c r="D323" s="27"/>
      <c r="E323" s="27"/>
      <c r="F323" s="27"/>
      <c r="G323" s="27"/>
      <c r="H323" s="27"/>
    </row>
    <row r="324" spans="2:8" ht="20.25" customHeight="1" thickBot="1" x14ac:dyDescent="0.3">
      <c r="B324" s="82" t="s">
        <v>37</v>
      </c>
      <c r="C324" s="83" t="s">
        <v>111</v>
      </c>
      <c r="D324" s="86"/>
      <c r="E324" s="87"/>
      <c r="F324" s="86"/>
      <c r="G324" s="169"/>
      <c r="H324" s="81"/>
    </row>
    <row r="325" spans="2:8" ht="20.25" customHeight="1" x14ac:dyDescent="0.25">
      <c r="B325" s="170">
        <f>+B323+0.01</f>
        <v>5.01</v>
      </c>
      <c r="C325" s="145" t="s">
        <v>186</v>
      </c>
      <c r="D325" s="51">
        <v>121.46</v>
      </c>
      <c r="E325" s="66" t="s">
        <v>34</v>
      </c>
      <c r="F325" s="51"/>
      <c r="G325" s="171"/>
      <c r="H325" s="149"/>
    </row>
    <row r="326" spans="2:8" ht="20.25" customHeight="1" x14ac:dyDescent="0.25">
      <c r="B326" s="172">
        <f>B325+0.01</f>
        <v>5.0199999999999996</v>
      </c>
      <c r="C326" s="78" t="s">
        <v>88</v>
      </c>
      <c r="D326" s="52">
        <v>145.75</v>
      </c>
      <c r="E326" s="50" t="s">
        <v>45</v>
      </c>
      <c r="F326" s="51"/>
      <c r="G326" s="173"/>
      <c r="H326" s="150"/>
    </row>
    <row r="327" spans="2:8" ht="43.5" customHeight="1" x14ac:dyDescent="0.25">
      <c r="B327" s="172">
        <f t="shared" ref="B327" si="30">B326+0.01</f>
        <v>5.0299999999999994</v>
      </c>
      <c r="C327" s="34" t="s">
        <v>187</v>
      </c>
      <c r="D327" s="52">
        <v>91.1</v>
      </c>
      <c r="E327" s="50" t="s">
        <v>52</v>
      </c>
      <c r="F327" s="51"/>
      <c r="G327" s="173"/>
      <c r="H327" s="150"/>
    </row>
    <row r="328" spans="2:8" ht="20.25" customHeight="1" thickBot="1" x14ac:dyDescent="0.3">
      <c r="B328" s="174"/>
      <c r="C328" s="84"/>
      <c r="D328" s="49"/>
      <c r="E328" s="227"/>
      <c r="F328" s="49"/>
      <c r="G328" s="175"/>
      <c r="H328" s="74"/>
    </row>
    <row r="329" spans="2:8" ht="20.25" customHeight="1" thickBot="1" x14ac:dyDescent="0.3">
      <c r="B329" s="27">
        <v>6</v>
      </c>
      <c r="C329" s="17" t="s">
        <v>188</v>
      </c>
      <c r="D329" s="17"/>
      <c r="E329" s="17"/>
      <c r="F329" s="17"/>
      <c r="G329" s="17"/>
      <c r="H329" s="17"/>
    </row>
    <row r="330" spans="2:8" ht="20.25" customHeight="1" thickBot="1" x14ac:dyDescent="0.3">
      <c r="B330" s="9" t="s">
        <v>37</v>
      </c>
      <c r="C330" s="8" t="s">
        <v>32</v>
      </c>
      <c r="D330" s="8"/>
      <c r="E330" s="8"/>
      <c r="F330" s="8"/>
      <c r="G330" s="8"/>
      <c r="H330" s="8"/>
    </row>
    <row r="331" spans="2:8" ht="20.25" customHeight="1" x14ac:dyDescent="0.25">
      <c r="B331" s="162">
        <f>+B329+0.01</f>
        <v>6.01</v>
      </c>
      <c r="C331" s="12" t="s">
        <v>35</v>
      </c>
      <c r="D331" s="14">
        <v>108.1</v>
      </c>
      <c r="E331" s="13" t="s">
        <v>11</v>
      </c>
      <c r="F331" s="14"/>
      <c r="G331" s="163"/>
      <c r="H331" s="60"/>
    </row>
    <row r="332" spans="2:8" ht="41.25" customHeight="1" x14ac:dyDescent="0.25">
      <c r="B332" s="162">
        <f t="shared" ref="B332:B335" si="31">B331+0.01</f>
        <v>6.02</v>
      </c>
      <c r="C332" s="115" t="s">
        <v>173</v>
      </c>
      <c r="D332" s="89">
        <v>16.22</v>
      </c>
      <c r="E332" s="90" t="s">
        <v>34</v>
      </c>
      <c r="F332" s="14"/>
      <c r="G332" s="164"/>
      <c r="H332" s="60"/>
    </row>
    <row r="333" spans="2:8" ht="40.5" customHeight="1" x14ac:dyDescent="0.25">
      <c r="B333" s="162">
        <f t="shared" si="31"/>
        <v>6.0299999999999994</v>
      </c>
      <c r="C333" s="12" t="s">
        <v>33</v>
      </c>
      <c r="D333" s="14">
        <v>19.46</v>
      </c>
      <c r="E333" s="13" t="s">
        <v>34</v>
      </c>
      <c r="F333" s="14"/>
      <c r="G333" s="163"/>
      <c r="H333" s="60"/>
    </row>
    <row r="334" spans="2:8" ht="20.25" customHeight="1" x14ac:dyDescent="0.25">
      <c r="B334" s="162">
        <f t="shared" si="31"/>
        <v>6.0399999999999991</v>
      </c>
      <c r="C334" s="12" t="s">
        <v>189</v>
      </c>
      <c r="D334" s="14">
        <v>16.22</v>
      </c>
      <c r="E334" s="13" t="s">
        <v>34</v>
      </c>
      <c r="F334" s="14"/>
      <c r="G334" s="163"/>
      <c r="H334" s="60"/>
    </row>
    <row r="335" spans="2:8" ht="45" customHeight="1" x14ac:dyDescent="0.25">
      <c r="B335" s="13">
        <f t="shared" si="31"/>
        <v>6.0499999999999989</v>
      </c>
      <c r="C335" s="12" t="s">
        <v>39</v>
      </c>
      <c r="D335" s="14">
        <v>108.1</v>
      </c>
      <c r="E335" s="13" t="s">
        <v>11</v>
      </c>
      <c r="F335" s="14"/>
      <c r="G335" s="163"/>
      <c r="H335" s="60"/>
    </row>
    <row r="336" spans="2:8" ht="20.25" customHeight="1" thickBot="1" x14ac:dyDescent="0.3">
      <c r="B336" s="49"/>
      <c r="C336" s="49"/>
      <c r="D336" s="49"/>
      <c r="E336" s="49"/>
      <c r="F336" s="14"/>
      <c r="G336" s="163"/>
      <c r="H336" s="16"/>
    </row>
    <row r="337" spans="2:8" ht="20.25" customHeight="1" thickBot="1" x14ac:dyDescent="0.3">
      <c r="B337" s="9" t="s">
        <v>38</v>
      </c>
      <c r="C337" s="8" t="s">
        <v>42</v>
      </c>
      <c r="D337" s="8"/>
      <c r="E337" s="8"/>
      <c r="F337" s="8"/>
      <c r="G337" s="8"/>
      <c r="H337" s="32"/>
    </row>
    <row r="338" spans="2:8" ht="20.25" customHeight="1" x14ac:dyDescent="0.25">
      <c r="B338" s="162">
        <f>+B335+0.01</f>
        <v>6.0599999999999987</v>
      </c>
      <c r="C338" s="12" t="s">
        <v>190</v>
      </c>
      <c r="D338" s="14">
        <v>1.74</v>
      </c>
      <c r="E338" s="13" t="s">
        <v>34</v>
      </c>
      <c r="F338" s="14"/>
      <c r="G338" s="255"/>
      <c r="H338" s="292"/>
    </row>
    <row r="339" spans="2:8" ht="54.75" customHeight="1" x14ac:dyDescent="0.25">
      <c r="B339" s="162">
        <f t="shared" ref="B339:B341" si="32">+B338+0.01</f>
        <v>6.0699999999999985</v>
      </c>
      <c r="C339" s="12" t="s">
        <v>118</v>
      </c>
      <c r="D339" s="14">
        <v>0.87</v>
      </c>
      <c r="E339" s="13" t="s">
        <v>52</v>
      </c>
      <c r="F339" s="14"/>
      <c r="G339" s="255"/>
      <c r="H339" s="256"/>
    </row>
    <row r="340" spans="2:8" ht="42" customHeight="1" x14ac:dyDescent="0.25">
      <c r="B340" s="162">
        <f t="shared" si="32"/>
        <v>6.0799999999999983</v>
      </c>
      <c r="C340" s="12" t="s">
        <v>33</v>
      </c>
      <c r="D340" s="14">
        <v>2.09</v>
      </c>
      <c r="E340" s="13" t="s">
        <v>34</v>
      </c>
      <c r="F340" s="14"/>
      <c r="G340" s="255"/>
      <c r="H340" s="256"/>
    </row>
    <row r="341" spans="2:8" ht="44.25" customHeight="1" thickBot="1" x14ac:dyDescent="0.3">
      <c r="B341" s="162">
        <f t="shared" si="32"/>
        <v>6.0899999999999981</v>
      </c>
      <c r="C341" s="12" t="s">
        <v>119</v>
      </c>
      <c r="D341" s="14">
        <v>8.6999999999999993</v>
      </c>
      <c r="E341" s="13" t="s">
        <v>10</v>
      </c>
      <c r="F341" s="14"/>
      <c r="G341" s="163"/>
      <c r="H341" s="256"/>
    </row>
    <row r="342" spans="2:8" ht="20.25" customHeight="1" thickBot="1" x14ac:dyDescent="0.3">
      <c r="B342" s="71"/>
      <c r="C342" s="15"/>
      <c r="D342" s="49"/>
      <c r="E342" s="227"/>
      <c r="F342" s="14"/>
      <c r="G342" s="105"/>
      <c r="H342" s="259"/>
    </row>
    <row r="343" spans="2:8" ht="20.25" customHeight="1" thickBot="1" x14ac:dyDescent="0.3">
      <c r="B343" s="9" t="s">
        <v>43</v>
      </c>
      <c r="C343" s="8" t="s">
        <v>111</v>
      </c>
      <c r="D343" s="8"/>
      <c r="E343" s="8"/>
      <c r="F343" s="8"/>
      <c r="G343" s="8"/>
      <c r="H343" s="8"/>
    </row>
    <row r="344" spans="2:8" ht="20.25" customHeight="1" x14ac:dyDescent="0.25">
      <c r="B344" s="260">
        <f>+B341+0.01</f>
        <v>6.0999999999999979</v>
      </c>
      <c r="C344" s="35" t="s">
        <v>191</v>
      </c>
      <c r="D344" s="93">
        <v>81.14</v>
      </c>
      <c r="E344" s="94" t="s">
        <v>34</v>
      </c>
      <c r="F344" s="14"/>
      <c r="G344" s="181"/>
      <c r="H344" s="74"/>
    </row>
    <row r="345" spans="2:8" ht="20.25" customHeight="1" x14ac:dyDescent="0.25">
      <c r="B345" s="177">
        <f>B344+0.01</f>
        <v>6.1099999999999977</v>
      </c>
      <c r="C345" s="78" t="s">
        <v>88</v>
      </c>
      <c r="D345" s="101">
        <v>97.37</v>
      </c>
      <c r="E345" s="102" t="s">
        <v>45</v>
      </c>
      <c r="F345" s="14"/>
      <c r="G345" s="181"/>
      <c r="H345" s="74"/>
    </row>
    <row r="346" spans="2:8" ht="44.25" customHeight="1" x14ac:dyDescent="0.25">
      <c r="B346" s="177">
        <f t="shared" ref="B346" si="33">B345+0.01</f>
        <v>6.1199999999999974</v>
      </c>
      <c r="C346" s="34" t="s">
        <v>192</v>
      </c>
      <c r="D346" s="101">
        <v>81.14</v>
      </c>
      <c r="E346" s="102" t="s">
        <v>52</v>
      </c>
      <c r="F346" s="14"/>
      <c r="G346" s="181"/>
      <c r="H346" s="74"/>
    </row>
    <row r="347" spans="2:8" ht="20.25" customHeight="1" thickBot="1" x14ac:dyDescent="0.3">
      <c r="B347" s="71"/>
      <c r="C347" s="15"/>
      <c r="D347" s="49"/>
      <c r="E347" s="49"/>
      <c r="F347" s="49"/>
      <c r="G347" s="181"/>
      <c r="H347" s="60"/>
    </row>
    <row r="348" spans="2:8" ht="20.25" customHeight="1" thickBot="1" x14ac:dyDescent="0.3">
      <c r="B348" s="76" t="s">
        <v>63</v>
      </c>
      <c r="C348" s="290" t="s">
        <v>193</v>
      </c>
      <c r="D348" s="147"/>
      <c r="E348" s="148"/>
      <c r="F348" s="147"/>
      <c r="G348" s="8"/>
      <c r="H348" s="291"/>
    </row>
    <row r="349" spans="2:8" ht="20.25" customHeight="1" x14ac:dyDescent="0.25">
      <c r="B349" s="172">
        <f>B346+0.01</f>
        <v>6.1299999999999972</v>
      </c>
      <c r="C349" s="35" t="s">
        <v>194</v>
      </c>
      <c r="D349" s="52">
        <v>11.43</v>
      </c>
      <c r="E349" s="50" t="s">
        <v>34</v>
      </c>
      <c r="F349" s="14"/>
      <c r="G349" s="163"/>
      <c r="H349" s="60"/>
    </row>
    <row r="350" spans="2:8" ht="20.25" customHeight="1" x14ac:dyDescent="0.25">
      <c r="B350" s="172">
        <f>+B349+0.01</f>
        <v>6.139999999999997</v>
      </c>
      <c r="C350" s="33" t="s">
        <v>44</v>
      </c>
      <c r="D350" s="52">
        <v>13.72</v>
      </c>
      <c r="E350" s="50" t="s">
        <v>45</v>
      </c>
      <c r="F350" s="14"/>
      <c r="G350" s="163"/>
      <c r="H350" s="60"/>
    </row>
    <row r="351" spans="2:8" ht="20.25" customHeight="1" x14ac:dyDescent="0.25">
      <c r="B351" s="172">
        <f t="shared" ref="B351:B352" si="34">+B349+0.01</f>
        <v>6.139999999999997</v>
      </c>
      <c r="C351" s="33" t="s">
        <v>195</v>
      </c>
      <c r="D351" s="52">
        <v>6.67</v>
      </c>
      <c r="E351" s="50" t="s">
        <v>34</v>
      </c>
      <c r="F351" s="14"/>
      <c r="G351" s="163"/>
      <c r="H351" s="88"/>
    </row>
    <row r="352" spans="2:8" ht="56.25" customHeight="1" x14ac:dyDescent="0.25">
      <c r="B352" s="172">
        <f t="shared" si="34"/>
        <v>6.1499999999999968</v>
      </c>
      <c r="C352" s="34" t="s">
        <v>196</v>
      </c>
      <c r="D352" s="52">
        <v>4.76</v>
      </c>
      <c r="E352" s="50" t="s">
        <v>34</v>
      </c>
      <c r="F352" s="14"/>
      <c r="G352" s="163"/>
      <c r="H352" s="60"/>
    </row>
    <row r="353" spans="2:8" ht="20.25" customHeight="1" thickBot="1" x14ac:dyDescent="0.3">
      <c r="B353" s="49"/>
      <c r="C353" s="49"/>
      <c r="D353" s="49"/>
      <c r="E353" s="49"/>
      <c r="F353" s="49"/>
      <c r="G353" s="181"/>
      <c r="H353" s="16"/>
    </row>
    <row r="354" spans="2:8" ht="20.25" customHeight="1" thickBot="1" x14ac:dyDescent="0.3">
      <c r="B354" s="27">
        <v>7</v>
      </c>
      <c r="C354" s="17" t="s">
        <v>197</v>
      </c>
      <c r="D354" s="17"/>
      <c r="E354" s="17"/>
      <c r="F354" s="17"/>
      <c r="G354" s="17"/>
      <c r="H354" s="17"/>
    </row>
    <row r="355" spans="2:8" ht="20.25" customHeight="1" thickBot="1" x14ac:dyDescent="0.3">
      <c r="B355" s="9" t="s">
        <v>37</v>
      </c>
      <c r="C355" s="8" t="s">
        <v>198</v>
      </c>
      <c r="D355" s="8"/>
      <c r="E355" s="8"/>
      <c r="F355" s="8"/>
      <c r="G355" s="8"/>
      <c r="H355" s="8"/>
    </row>
    <row r="356" spans="2:8" ht="20.25" customHeight="1" x14ac:dyDescent="0.25">
      <c r="B356" s="260">
        <f>+B354+0.01</f>
        <v>7.01</v>
      </c>
      <c r="C356" s="35" t="s">
        <v>199</v>
      </c>
      <c r="D356" s="93">
        <v>51</v>
      </c>
      <c r="E356" s="94" t="s">
        <v>34</v>
      </c>
      <c r="F356" s="14"/>
      <c r="G356" s="181"/>
      <c r="H356" s="74"/>
    </row>
    <row r="357" spans="2:8" ht="20.25" customHeight="1" x14ac:dyDescent="0.25">
      <c r="B357" s="177">
        <f>B356+0.01</f>
        <v>7.02</v>
      </c>
      <c r="C357" s="78" t="s">
        <v>88</v>
      </c>
      <c r="D357" s="101">
        <v>61.2</v>
      </c>
      <c r="E357" s="102" t="s">
        <v>45</v>
      </c>
      <c r="F357" s="14"/>
      <c r="G357" s="181"/>
      <c r="H357" s="74"/>
    </row>
    <row r="358" spans="2:8" ht="42" customHeight="1" x14ac:dyDescent="0.25">
      <c r="B358" s="177">
        <f>B357+0.01</f>
        <v>7.0299999999999994</v>
      </c>
      <c r="C358" s="34" t="s">
        <v>200</v>
      </c>
      <c r="D358" s="101">
        <v>51</v>
      </c>
      <c r="E358" s="102" t="s">
        <v>52</v>
      </c>
      <c r="F358" s="14"/>
      <c r="G358" s="181"/>
      <c r="H358" s="74"/>
    </row>
    <row r="359" spans="2:8" ht="20.25" customHeight="1" thickBot="1" x14ac:dyDescent="0.3">
      <c r="B359" s="71"/>
      <c r="C359" s="15"/>
      <c r="D359" s="49"/>
      <c r="E359" s="49"/>
      <c r="F359" s="49"/>
      <c r="G359" s="181"/>
      <c r="H359" s="16"/>
    </row>
    <row r="360" spans="2:8" ht="20.25" customHeight="1" thickBot="1" x14ac:dyDescent="0.3">
      <c r="B360" s="27">
        <v>8</v>
      </c>
      <c r="C360" s="17" t="s">
        <v>201</v>
      </c>
      <c r="D360" s="17"/>
      <c r="E360" s="17"/>
      <c r="F360" s="17"/>
      <c r="G360" s="17"/>
      <c r="H360" s="17"/>
    </row>
    <row r="361" spans="2:8" ht="20.25" customHeight="1" thickBot="1" x14ac:dyDescent="0.3">
      <c r="B361" s="9" t="s">
        <v>37</v>
      </c>
      <c r="C361" s="8" t="s">
        <v>111</v>
      </c>
      <c r="D361" s="8"/>
      <c r="E361" s="8"/>
      <c r="F361" s="8"/>
      <c r="G361" s="8"/>
      <c r="H361" s="8"/>
    </row>
    <row r="362" spans="2:8" ht="20.25" customHeight="1" x14ac:dyDescent="0.25">
      <c r="B362" s="260">
        <f>+B360+0.01</f>
        <v>8.01</v>
      </c>
      <c r="C362" s="35" t="s">
        <v>202</v>
      </c>
      <c r="D362" s="93">
        <v>18.920000000000002</v>
      </c>
      <c r="E362" s="94" t="s">
        <v>34</v>
      </c>
      <c r="F362" s="14"/>
      <c r="G362" s="181"/>
      <c r="H362" s="74"/>
    </row>
    <row r="363" spans="2:8" ht="20.25" customHeight="1" x14ac:dyDescent="0.25">
      <c r="B363" s="177">
        <f>B362+0.01</f>
        <v>8.02</v>
      </c>
      <c r="C363" s="78" t="s">
        <v>88</v>
      </c>
      <c r="D363" s="101">
        <v>22.7</v>
      </c>
      <c r="E363" s="102" t="s">
        <v>45</v>
      </c>
      <c r="F363" s="14"/>
      <c r="G363" s="181"/>
      <c r="H363" s="74"/>
    </row>
    <row r="364" spans="2:8" ht="39.75" customHeight="1" x14ac:dyDescent="0.25">
      <c r="B364" s="177">
        <f t="shared" ref="B364" si="35">B363+0.01</f>
        <v>8.0299999999999994</v>
      </c>
      <c r="C364" s="34" t="s">
        <v>203</v>
      </c>
      <c r="D364" s="101">
        <v>18.920000000000002</v>
      </c>
      <c r="E364" s="102" t="s">
        <v>52</v>
      </c>
      <c r="F364" s="14"/>
      <c r="G364" s="181"/>
      <c r="H364" s="74"/>
    </row>
    <row r="365" spans="2:8" ht="20.25" customHeight="1" thickBot="1" x14ac:dyDescent="0.3">
      <c r="B365" s="71"/>
      <c r="C365" s="15"/>
      <c r="D365" s="49"/>
      <c r="E365" s="49"/>
      <c r="F365" s="49"/>
      <c r="G365" s="181"/>
      <c r="H365" s="16"/>
    </row>
    <row r="366" spans="2:8" ht="20.25" customHeight="1" thickBot="1" x14ac:dyDescent="0.3">
      <c r="B366" s="27">
        <v>9</v>
      </c>
      <c r="C366" s="17" t="s">
        <v>204</v>
      </c>
      <c r="D366" s="17"/>
      <c r="E366" s="17"/>
      <c r="F366" s="17"/>
      <c r="G366" s="17"/>
      <c r="H366" s="17"/>
    </row>
    <row r="367" spans="2:8" ht="20.25" customHeight="1" thickBot="1" x14ac:dyDescent="0.3">
      <c r="B367" s="76" t="s">
        <v>37</v>
      </c>
      <c r="C367" s="290" t="s">
        <v>205</v>
      </c>
      <c r="D367" s="147"/>
      <c r="E367" s="148"/>
      <c r="F367" s="147"/>
      <c r="G367" s="178"/>
      <c r="H367" s="293"/>
    </row>
    <row r="368" spans="2:8" ht="20.25" customHeight="1" x14ac:dyDescent="0.25">
      <c r="B368" s="172">
        <f>+B366+0.01</f>
        <v>9.01</v>
      </c>
      <c r="C368" s="35" t="s">
        <v>206</v>
      </c>
      <c r="D368" s="51">
        <v>6.1</v>
      </c>
      <c r="E368" s="66" t="s">
        <v>34</v>
      </c>
      <c r="F368" s="14"/>
      <c r="G368" s="163"/>
      <c r="H368" s="293"/>
    </row>
    <row r="369" spans="2:8" ht="37.5" customHeight="1" x14ac:dyDescent="0.25">
      <c r="B369" s="172">
        <f>+B368+0.01</f>
        <v>9.02</v>
      </c>
      <c r="C369" s="141" t="s">
        <v>207</v>
      </c>
      <c r="D369" s="52">
        <v>8.2349999999999994</v>
      </c>
      <c r="E369" s="50" t="s">
        <v>45</v>
      </c>
      <c r="F369" s="14"/>
      <c r="G369" s="163"/>
      <c r="H369" s="293"/>
    </row>
    <row r="370" spans="2:8" ht="20.25" customHeight="1" x14ac:dyDescent="0.25">
      <c r="B370" s="172">
        <f>B369+0.01</f>
        <v>9.0299999999999994</v>
      </c>
      <c r="C370" s="33" t="s">
        <v>208</v>
      </c>
      <c r="D370" s="52">
        <v>5.57</v>
      </c>
      <c r="E370" s="50" t="s">
        <v>34</v>
      </c>
      <c r="F370" s="14"/>
      <c r="G370" s="163"/>
      <c r="H370" s="88"/>
    </row>
    <row r="371" spans="2:8" ht="57.75" customHeight="1" x14ac:dyDescent="0.25">
      <c r="B371" s="172">
        <f>B370+0.01</f>
        <v>9.0399999999999991</v>
      </c>
      <c r="C371" s="34" t="s">
        <v>209</v>
      </c>
      <c r="D371" s="52">
        <v>3.98</v>
      </c>
      <c r="E371" s="50" t="s">
        <v>34</v>
      </c>
      <c r="F371" s="14"/>
      <c r="G371" s="163"/>
      <c r="H371" s="60"/>
    </row>
    <row r="372" spans="2:8" ht="20.25" customHeight="1" thickBot="1" x14ac:dyDescent="0.3">
      <c r="B372" s="49"/>
      <c r="C372" s="49"/>
      <c r="D372" s="49"/>
      <c r="E372" s="49"/>
      <c r="F372" s="49"/>
      <c r="G372" s="181"/>
      <c r="H372" s="16"/>
    </row>
    <row r="373" spans="2:8" ht="20.25" customHeight="1" thickBot="1" x14ac:dyDescent="0.3">
      <c r="B373" s="27">
        <v>10</v>
      </c>
      <c r="C373" s="17" t="s">
        <v>210</v>
      </c>
      <c r="D373" s="17"/>
      <c r="E373" s="17"/>
      <c r="F373" s="17"/>
      <c r="G373" s="17"/>
      <c r="H373" s="17"/>
    </row>
    <row r="374" spans="2:8" ht="20.25" customHeight="1" thickBot="1" x14ac:dyDescent="0.3">
      <c r="B374" s="76" t="s">
        <v>37</v>
      </c>
      <c r="C374" s="290" t="s">
        <v>211</v>
      </c>
      <c r="D374" s="147"/>
      <c r="E374" s="148"/>
      <c r="F374" s="147"/>
      <c r="G374" s="178"/>
      <c r="H374" s="293"/>
    </row>
    <row r="375" spans="2:8" ht="20.25" customHeight="1" x14ac:dyDescent="0.25">
      <c r="B375" s="172">
        <f>+B373+0.01</f>
        <v>10.01</v>
      </c>
      <c r="C375" s="35" t="s">
        <v>206</v>
      </c>
      <c r="D375" s="51">
        <v>2.85</v>
      </c>
      <c r="E375" s="66" t="s">
        <v>34</v>
      </c>
      <c r="F375" s="14"/>
      <c r="G375" s="163"/>
      <c r="H375" s="293"/>
    </row>
    <row r="376" spans="2:8" ht="37.5" customHeight="1" x14ac:dyDescent="0.25">
      <c r="B376" s="172">
        <f>+B375+0.01</f>
        <v>10.02</v>
      </c>
      <c r="C376" s="141" t="s">
        <v>207</v>
      </c>
      <c r="D376" s="52">
        <v>3.8475000000000006</v>
      </c>
      <c r="E376" s="50" t="s">
        <v>45</v>
      </c>
      <c r="F376" s="14"/>
      <c r="G376" s="163"/>
      <c r="H376" s="293"/>
    </row>
    <row r="377" spans="2:8" ht="20.25" customHeight="1" x14ac:dyDescent="0.25">
      <c r="B377" s="172">
        <f>B376+0.01</f>
        <v>10.029999999999999</v>
      </c>
      <c r="C377" s="33" t="s">
        <v>212</v>
      </c>
      <c r="D377" s="52">
        <v>4.99</v>
      </c>
      <c r="E377" s="50" t="s">
        <v>34</v>
      </c>
      <c r="F377" s="14"/>
      <c r="G377" s="163"/>
      <c r="H377" s="88"/>
    </row>
    <row r="378" spans="2:8" ht="59.25" customHeight="1" x14ac:dyDescent="0.25">
      <c r="B378" s="172">
        <f>B377+0.01</f>
        <v>10.039999999999999</v>
      </c>
      <c r="C378" s="34" t="s">
        <v>213</v>
      </c>
      <c r="D378" s="52">
        <v>3.56</v>
      </c>
      <c r="E378" s="50" t="s">
        <v>34</v>
      </c>
      <c r="F378" s="14"/>
      <c r="G378" s="163"/>
      <c r="H378" s="60"/>
    </row>
    <row r="379" spans="2:8" ht="20.25" customHeight="1" thickBot="1" x14ac:dyDescent="0.3">
      <c r="B379" s="49"/>
      <c r="C379" s="49"/>
      <c r="D379" s="49"/>
      <c r="E379" s="49"/>
      <c r="F379" s="49"/>
      <c r="G379" s="181"/>
      <c r="H379" s="16"/>
    </row>
    <row r="380" spans="2:8" ht="15.75" customHeight="1" thickBot="1" x14ac:dyDescent="0.3">
      <c r="B380" s="27">
        <v>11</v>
      </c>
      <c r="C380" s="17" t="s">
        <v>61</v>
      </c>
      <c r="D380" s="17"/>
      <c r="E380" s="17"/>
      <c r="F380" s="17"/>
      <c r="G380" s="17"/>
      <c r="H380" s="17"/>
    </row>
    <row r="381" spans="2:8" ht="15.75" customHeight="1" thickBot="1" x14ac:dyDescent="0.3">
      <c r="B381" s="294">
        <v>11.01</v>
      </c>
      <c r="C381" s="157" t="s">
        <v>8</v>
      </c>
      <c r="D381" s="295">
        <v>1</v>
      </c>
      <c r="E381" s="296" t="s">
        <v>36</v>
      </c>
      <c r="F381" s="295"/>
      <c r="G381" s="297"/>
      <c r="H381" s="298"/>
    </row>
    <row r="382" spans="2:8" ht="15.75" customHeight="1" thickBot="1" x14ac:dyDescent="0.3">
      <c r="B382" s="299"/>
      <c r="C382" s="300"/>
      <c r="D382" s="301"/>
      <c r="E382" s="302"/>
      <c r="F382" s="301"/>
      <c r="G382" s="303"/>
      <c r="H382" s="304"/>
    </row>
    <row r="383" spans="2:8" ht="15.75" customHeight="1" x14ac:dyDescent="0.25">
      <c r="B383" s="121"/>
      <c r="C383" s="251"/>
      <c r="D383" s="49"/>
      <c r="E383" s="227"/>
      <c r="F383" s="49"/>
      <c r="G383" s="165"/>
      <c r="H383" s="118"/>
    </row>
    <row r="384" spans="2:8" ht="15.75" customHeight="1" thickBot="1" x14ac:dyDescent="0.3">
      <c r="B384" s="121"/>
      <c r="C384" s="251"/>
      <c r="D384" s="49"/>
      <c r="E384" s="227"/>
      <c r="F384" s="49"/>
      <c r="G384" s="165"/>
      <c r="H384" s="118"/>
    </row>
    <row r="385" spans="2:8" ht="19.5" thickBot="1" x14ac:dyDescent="0.3">
      <c r="B385" s="334" t="s">
        <v>17</v>
      </c>
      <c r="C385" s="335"/>
      <c r="D385" s="335"/>
      <c r="E385" s="335"/>
      <c r="F385" s="335"/>
      <c r="G385" s="336"/>
      <c r="H385" s="167"/>
    </row>
    <row r="386" spans="2:8" ht="19.5" thickBot="1" x14ac:dyDescent="0.3">
      <c r="B386" s="71"/>
      <c r="C386" s="128"/>
      <c r="D386" s="49"/>
      <c r="E386" s="205"/>
      <c r="F386" s="49"/>
      <c r="G386" s="165"/>
      <c r="H386" s="118"/>
    </row>
    <row r="387" spans="2:8" ht="19.5" thickBot="1" x14ac:dyDescent="0.3">
      <c r="B387" s="229">
        <v>13</v>
      </c>
      <c r="C387" s="230" t="s">
        <v>9</v>
      </c>
      <c r="D387" s="231"/>
      <c r="E387" s="232"/>
      <c r="F387" s="233"/>
      <c r="G387" s="234"/>
      <c r="H387" s="167"/>
    </row>
    <row r="388" spans="2:8" ht="19.5" thickBot="1" x14ac:dyDescent="0.3">
      <c r="B388" s="119">
        <f>+B387+0.01</f>
        <v>13.01</v>
      </c>
      <c r="C388" s="210" t="s">
        <v>18</v>
      </c>
      <c r="D388" s="91"/>
      <c r="E388" s="211">
        <v>0.1</v>
      </c>
      <c r="F388" s="91"/>
      <c r="G388" s="212">
        <f>ROUND(H385*E388,2)</f>
        <v>0</v>
      </c>
      <c r="H388" s="216"/>
    </row>
    <row r="389" spans="2:8" ht="19.5" thickBot="1" x14ac:dyDescent="0.3">
      <c r="B389" s="119">
        <f>B388+0.01</f>
        <v>13.02</v>
      </c>
      <c r="C389" s="209" t="s">
        <v>19</v>
      </c>
      <c r="D389" s="208"/>
      <c r="E389" s="120">
        <v>0.03</v>
      </c>
      <c r="F389" s="101"/>
      <c r="G389" s="213">
        <f>ROUND(H385*E389,2)</f>
        <v>0</v>
      </c>
      <c r="H389" s="217"/>
    </row>
    <row r="390" spans="2:8" ht="19.5" thickBot="1" x14ac:dyDescent="0.3">
      <c r="B390" s="119">
        <f t="shared" ref="B390:B396" si="36">B389+0.01</f>
        <v>13.03</v>
      </c>
      <c r="C390" s="18" t="s">
        <v>20</v>
      </c>
      <c r="D390" s="20"/>
      <c r="E390" s="19">
        <v>2.5000000000000001E-2</v>
      </c>
      <c r="F390" s="20"/>
      <c r="G390" s="214">
        <f>ROUND(H385*E390,2)</f>
        <v>0</v>
      </c>
      <c r="H390" s="217"/>
    </row>
    <row r="391" spans="2:8" ht="19.5" thickBot="1" x14ac:dyDescent="0.3">
      <c r="B391" s="119">
        <f t="shared" si="36"/>
        <v>13.04</v>
      </c>
      <c r="C391" s="18" t="s">
        <v>21</v>
      </c>
      <c r="D391" s="20"/>
      <c r="E391" s="19">
        <v>0.05</v>
      </c>
      <c r="F391" s="20"/>
      <c r="G391" s="214">
        <f>ROUND(H385*E391,2)</f>
        <v>0</v>
      </c>
      <c r="H391" s="217"/>
    </row>
    <row r="392" spans="2:8" ht="19.5" thickBot="1" x14ac:dyDescent="0.3">
      <c r="B392" s="119">
        <f t="shared" si="36"/>
        <v>13.049999999999999</v>
      </c>
      <c r="C392" s="18" t="s">
        <v>22</v>
      </c>
      <c r="D392" s="20"/>
      <c r="E392" s="19">
        <v>0.05</v>
      </c>
      <c r="F392" s="20"/>
      <c r="G392" s="214">
        <f>ROUND(H385*E392,2)</f>
        <v>0</v>
      </c>
      <c r="H392" s="217"/>
    </row>
    <row r="393" spans="2:8" ht="19.5" customHeight="1" thickBot="1" x14ac:dyDescent="0.3">
      <c r="B393" s="119">
        <f t="shared" si="36"/>
        <v>13.059999999999999</v>
      </c>
      <c r="C393" s="18" t="s">
        <v>23</v>
      </c>
      <c r="D393" s="20"/>
      <c r="E393" s="19">
        <v>0.04</v>
      </c>
      <c r="F393" s="20"/>
      <c r="G393" s="214">
        <f>ROUND(H385*E393,2)</f>
        <v>0</v>
      </c>
      <c r="H393" s="217"/>
    </row>
    <row r="394" spans="2:8" ht="19.5" thickBot="1" x14ac:dyDescent="0.3">
      <c r="B394" s="119">
        <f t="shared" si="36"/>
        <v>13.069999999999999</v>
      </c>
      <c r="C394" s="18" t="s">
        <v>24</v>
      </c>
      <c r="D394" s="20"/>
      <c r="E394" s="19">
        <v>0.01</v>
      </c>
      <c r="F394" s="20"/>
      <c r="G394" s="214">
        <f>ROUND(H385*E394,2)</f>
        <v>0</v>
      </c>
      <c r="H394" s="217"/>
    </row>
    <row r="395" spans="2:8" ht="19.5" thickBot="1" x14ac:dyDescent="0.3">
      <c r="B395" s="119">
        <f t="shared" si="36"/>
        <v>13.079999999999998</v>
      </c>
      <c r="C395" s="18" t="s">
        <v>25</v>
      </c>
      <c r="D395" s="20"/>
      <c r="E395" s="19">
        <v>1E-3</v>
      </c>
      <c r="F395" s="20"/>
      <c r="G395" s="214">
        <f>ROUND(H385*E395,2)</f>
        <v>0</v>
      </c>
      <c r="H395" s="217"/>
    </row>
    <row r="396" spans="2:8" ht="19.5" customHeight="1" thickBot="1" x14ac:dyDescent="0.3">
      <c r="B396" s="188">
        <f t="shared" si="36"/>
        <v>13.089999999999998</v>
      </c>
      <c r="C396" s="189" t="s">
        <v>26</v>
      </c>
      <c r="D396" s="190"/>
      <c r="E396" s="191">
        <v>0.18</v>
      </c>
      <c r="F396" s="190"/>
      <c r="G396" s="215">
        <f>ROUND(H385*E396*0.1,2)</f>
        <v>0</v>
      </c>
      <c r="H396" s="218"/>
    </row>
    <row r="397" spans="2:8" ht="19.5" customHeight="1" thickBot="1" x14ac:dyDescent="0.3">
      <c r="B397" s="71"/>
      <c r="C397" s="153"/>
      <c r="D397" s="154"/>
      <c r="E397" s="155"/>
      <c r="F397" s="154"/>
      <c r="G397" s="154"/>
      <c r="H397" s="16">
        <f>SUM(G388:G396)</f>
        <v>0</v>
      </c>
    </row>
    <row r="398" spans="2:8" ht="21" thickBot="1" x14ac:dyDescent="0.3">
      <c r="B398" s="337" t="s">
        <v>62</v>
      </c>
      <c r="C398" s="338"/>
      <c r="D398" s="338"/>
      <c r="E398" s="338"/>
      <c r="F398" s="338"/>
      <c r="G398" s="338"/>
      <c r="H398" s="123">
        <f>ROUND(H385+H397,2)</f>
        <v>0</v>
      </c>
    </row>
    <row r="399" spans="2:8" ht="24" customHeight="1" x14ac:dyDescent="0.25">
      <c r="B399" s="72"/>
      <c r="C399" s="124"/>
      <c r="D399" s="49"/>
      <c r="E399" s="205"/>
      <c r="F399" s="49"/>
      <c r="G399" s="49"/>
      <c r="H399" s="21"/>
    </row>
    <row r="400" spans="2:8" x14ac:dyDescent="0.25">
      <c r="B400" s="206"/>
      <c r="C400" s="15"/>
      <c r="D400" s="127"/>
      <c r="E400" s="127"/>
      <c r="F400" s="127"/>
      <c r="G400" s="127"/>
      <c r="H400" s="207"/>
    </row>
    <row r="401" spans="2:8" x14ac:dyDescent="0.25">
      <c r="B401" s="206"/>
      <c r="C401" s="127"/>
      <c r="D401" s="132"/>
      <c r="E401" s="125"/>
      <c r="F401" s="126"/>
      <c r="G401" s="126"/>
      <c r="H401" s="23"/>
    </row>
    <row r="402" spans="2:8" ht="18.75" x14ac:dyDescent="0.25">
      <c r="B402" s="73"/>
      <c r="C402" s="22" t="s">
        <v>27</v>
      </c>
      <c r="D402" s="40"/>
      <c r="E402" s="38"/>
      <c r="F402" s="322" t="s">
        <v>107</v>
      </c>
      <c r="G402" s="323"/>
      <c r="H402" s="324"/>
    </row>
    <row r="403" spans="2:8" ht="29.25" customHeight="1" x14ac:dyDescent="0.25">
      <c r="B403" s="73"/>
      <c r="C403" s="22"/>
      <c r="D403" s="40"/>
      <c r="E403" s="38"/>
      <c r="F403" s="40"/>
      <c r="G403" s="40"/>
      <c r="H403" s="37"/>
    </row>
    <row r="404" spans="2:8" ht="18.75" x14ac:dyDescent="0.25">
      <c r="B404" s="129"/>
      <c r="C404" s="26" t="s">
        <v>214</v>
      </c>
      <c r="D404" s="133"/>
      <c r="E404" s="134"/>
      <c r="F404" s="325" t="s">
        <v>106</v>
      </c>
      <c r="G404" s="326"/>
      <c r="H404" s="327"/>
    </row>
    <row r="405" spans="2:8" ht="18.75" customHeight="1" x14ac:dyDescent="0.25">
      <c r="B405" s="129"/>
      <c r="C405" s="22" t="s">
        <v>28</v>
      </c>
      <c r="D405" s="130"/>
      <c r="E405" s="38"/>
      <c r="F405" s="134"/>
      <c r="G405" s="38" t="s">
        <v>105</v>
      </c>
      <c r="H405" s="39"/>
    </row>
    <row r="406" spans="2:8" ht="15" customHeight="1" x14ac:dyDescent="0.25">
      <c r="B406" s="73"/>
      <c r="C406" s="26"/>
      <c r="D406" s="40" t="s">
        <v>29</v>
      </c>
      <c r="E406" s="1"/>
      <c r="F406" s="38"/>
      <c r="G406" s="38"/>
      <c r="H406" s="39"/>
    </row>
    <row r="407" spans="2:8" ht="18.75" x14ac:dyDescent="0.25">
      <c r="B407" s="73"/>
      <c r="C407" s="22"/>
      <c r="D407" s="40"/>
      <c r="E407" s="38"/>
      <c r="F407" s="38"/>
      <c r="G407" s="40"/>
      <c r="H407" s="25"/>
    </row>
    <row r="408" spans="2:8" ht="18.75" x14ac:dyDescent="0.25">
      <c r="B408" s="73"/>
      <c r="C408" s="24"/>
      <c r="D408" s="38"/>
      <c r="E408" s="38"/>
      <c r="F408" s="38"/>
      <c r="G408" s="38"/>
      <c r="H408" s="25"/>
    </row>
    <row r="409" spans="2:8" ht="18.75" x14ac:dyDescent="0.25">
      <c r="B409" s="313" t="s">
        <v>7</v>
      </c>
      <c r="C409" s="314"/>
      <c r="D409" s="314"/>
      <c r="E409" s="314"/>
      <c r="F409" s="314"/>
      <c r="G409" s="314"/>
      <c r="H409" s="315"/>
    </row>
    <row r="410" spans="2:8" x14ac:dyDescent="0.25">
      <c r="B410" s="67"/>
      <c r="C410" s="24"/>
      <c r="D410" s="36"/>
      <c r="E410" s="36"/>
      <c r="F410" s="36"/>
      <c r="G410" s="131"/>
      <c r="H410" s="53"/>
    </row>
    <row r="411" spans="2:8" ht="18.75" x14ac:dyDescent="0.25">
      <c r="B411" s="316" t="s">
        <v>30</v>
      </c>
      <c r="C411" s="316"/>
      <c r="D411" s="316"/>
      <c r="E411" s="316"/>
      <c r="F411" s="316"/>
      <c r="G411" s="316"/>
      <c r="H411" s="316"/>
    </row>
    <row r="412" spans="2:8" ht="18.75" x14ac:dyDescent="0.25">
      <c r="B412" s="321" t="s">
        <v>31</v>
      </c>
      <c r="C412" s="321"/>
      <c r="D412" s="321"/>
      <c r="E412" s="321"/>
      <c r="F412" s="321"/>
      <c r="G412" s="321"/>
      <c r="H412" s="321"/>
    </row>
    <row r="413" spans="2:8" x14ac:dyDescent="0.25">
      <c r="C413" s="2"/>
    </row>
  </sheetData>
  <autoFilter ref="B9:H65"/>
  <mergeCells count="19">
    <mergeCell ref="B2:H2"/>
    <mergeCell ref="B3:C3"/>
    <mergeCell ref="D3:H3"/>
    <mergeCell ref="B4:C4"/>
    <mergeCell ref="D4:H4"/>
    <mergeCell ref="B409:H409"/>
    <mergeCell ref="B411:H411"/>
    <mergeCell ref="B5:C5"/>
    <mergeCell ref="D5:H5"/>
    <mergeCell ref="B412:H412"/>
    <mergeCell ref="F402:H402"/>
    <mergeCell ref="F404:H404"/>
    <mergeCell ref="B6:C6"/>
    <mergeCell ref="D6:H6"/>
    <mergeCell ref="B7:C7"/>
    <mergeCell ref="D7:F7"/>
    <mergeCell ref="H265:H269"/>
    <mergeCell ref="B385:G385"/>
    <mergeCell ref="B398:G398"/>
  </mergeCells>
  <printOptions horizontalCentered="1"/>
  <pageMargins left="0.25" right="0.25" top="0.46" bottom="0.56000000000000005" header="0.31496062992125984" footer="0.28000000000000003"/>
  <pageSetup scale="72" orientation="portrait" horizontalDpi="300" verticalDpi="300" r:id="rId1"/>
  <headerFooter>
    <oddFooter>&amp;R&amp;9&amp;P/&amp;N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PP2022</vt:lpstr>
      <vt:lpstr>'PP2022'!Área_de_impresión</vt:lpstr>
      <vt:lpstr>'PP2022'!Títulos_a_imprimir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MARIA CLETO</dc:creator>
  <cp:lastModifiedBy>Evelin Peña</cp:lastModifiedBy>
  <cp:lastPrinted>2022-01-17T15:51:57Z</cp:lastPrinted>
  <dcterms:created xsi:type="dcterms:W3CDTF">2017-12-28T17:07:55Z</dcterms:created>
  <dcterms:modified xsi:type="dcterms:W3CDTF">2022-07-13T16:17:34Z</dcterms:modified>
</cp:coreProperties>
</file>