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velin\Desktop\OAIM\"/>
    </mc:Choice>
  </mc:AlternateContent>
  <bookViews>
    <workbookView xWindow="0" yWindow="0" windowWidth="20490" windowHeight="7755"/>
  </bookViews>
  <sheets>
    <sheet name="PP2022 (2)" sheetId="9" r:id="rId1"/>
  </sheets>
  <definedNames>
    <definedName name="_xlnm._FilterDatabase" localSheetId="0" hidden="1">'PP2022 (2)'!$B$9:$H$278</definedName>
    <definedName name="_xlnm.Print_Area" localSheetId="0">'PP2022 (2)'!$B$1:$H$304</definedName>
    <definedName name="_xlnm.Print_Titles" localSheetId="0">'PP2022 (2)'!$9:$9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4" i="9" l="1"/>
  <c r="B114" i="9"/>
  <c r="B115" i="9" s="1"/>
  <c r="B116" i="9" s="1"/>
  <c r="B119" i="9" s="1"/>
  <c r="B120" i="9" s="1"/>
  <c r="B121" i="9" s="1"/>
  <c r="B84" i="9"/>
  <c r="B85" i="9" s="1"/>
  <c r="B76" i="9"/>
  <c r="B78" i="9" s="1"/>
  <c r="B79" i="9" s="1"/>
  <c r="B80" i="9" s="1"/>
  <c r="B63" i="9"/>
  <c r="B64" i="9" s="1"/>
  <c r="B50" i="9"/>
  <c r="B52" i="9" s="1"/>
  <c r="B53" i="9" s="1"/>
  <c r="B54" i="9" s="1"/>
  <c r="B57" i="9" s="1"/>
  <c r="B58" i="9" s="1"/>
  <c r="B59" i="9" s="1"/>
  <c r="B43" i="9"/>
  <c r="B44" i="9" s="1"/>
  <c r="B45" i="9" s="1"/>
  <c r="B46" i="9" s="1"/>
  <c r="B29" i="9"/>
  <c r="B30" i="9" s="1"/>
  <c r="B18" i="9"/>
  <c r="B20" i="9" s="1"/>
  <c r="B21" i="9" s="1"/>
  <c r="B22" i="9" s="1"/>
  <c r="B25" i="9" s="1"/>
  <c r="B13" i="9"/>
  <c r="B14" i="9" s="1"/>
  <c r="B31" i="9" l="1"/>
  <c r="B32" i="9" s="1"/>
  <c r="B33" i="9" s="1"/>
  <c r="B36" i="9" s="1"/>
  <c r="B37" i="9" s="1"/>
  <c r="B38" i="9" s="1"/>
  <c r="B39" i="9" s="1"/>
  <c r="B19" i="9"/>
  <c r="B51" i="9"/>
  <c r="B65" i="9"/>
  <c r="B66" i="9" s="1"/>
  <c r="B67" i="9" s="1"/>
  <c r="B70" i="9" s="1"/>
  <c r="B71" i="9" s="1"/>
  <c r="B72" i="9" s="1"/>
  <c r="B86" i="9"/>
  <c r="B87" i="9" s="1"/>
  <c r="B88" i="9" s="1"/>
  <c r="B91" i="9" s="1"/>
  <c r="B92" i="9" s="1"/>
  <c r="B93" i="9" s="1"/>
  <c r="B96" i="9" s="1"/>
  <c r="B97" i="9" s="1"/>
  <c r="B98" i="9" s="1"/>
  <c r="B99" i="9" s="1"/>
  <c r="B102" i="9" s="1"/>
  <c r="B103" i="9" s="1"/>
  <c r="B104" i="9" s="1"/>
  <c r="B105" i="9" s="1"/>
  <c r="B108" i="9" s="1"/>
  <c r="B109" i="9" s="1"/>
  <c r="B110" i="9" s="1"/>
  <c r="B77" i="9"/>
  <c r="B275" i="9" l="1"/>
  <c r="B262" i="9"/>
  <c r="B264" i="9" s="1"/>
  <c r="B265" i="9" s="1"/>
  <c r="B266" i="9" s="1"/>
  <c r="B269" i="9" s="1"/>
  <c r="B270" i="9" s="1"/>
  <c r="B271" i="9" s="1"/>
  <c r="B272" i="9" s="1"/>
  <c r="B254" i="9"/>
  <c r="B255" i="9" s="1"/>
  <c r="B240" i="9"/>
  <c r="B242" i="9" s="1"/>
  <c r="B243" i="9" s="1"/>
  <c r="B244" i="9" s="1"/>
  <c r="B247" i="9" s="1"/>
  <c r="B248" i="9" s="1"/>
  <c r="B249" i="9" s="1"/>
  <c r="B250" i="9" s="1"/>
  <c r="B226" i="9"/>
  <c r="B228" i="9" s="1"/>
  <c r="B229" i="9" s="1"/>
  <c r="B230" i="9" s="1"/>
  <c r="B233" i="9" s="1"/>
  <c r="B234" i="9" s="1"/>
  <c r="B235" i="9" s="1"/>
  <c r="B236" i="9" s="1"/>
  <c r="B219" i="9"/>
  <c r="B220" i="9" s="1"/>
  <c r="B221" i="9" s="1"/>
  <c r="B222" i="9" s="1"/>
  <c r="B211" i="9"/>
  <c r="B212" i="9" s="1"/>
  <c r="B213" i="9" s="1"/>
  <c r="B214" i="9" s="1"/>
  <c r="B215" i="9" s="1"/>
  <c r="B216" i="9" s="1"/>
  <c r="B203" i="9"/>
  <c r="B204" i="9" s="1"/>
  <c r="B205" i="9" s="1"/>
  <c r="B206" i="9" s="1"/>
  <c r="B207" i="9" s="1"/>
  <c r="B195" i="9"/>
  <c r="B196" i="9" s="1"/>
  <c r="B197" i="9" s="1"/>
  <c r="B198" i="9" s="1"/>
  <c r="B199" i="9" s="1"/>
  <c r="B187" i="9"/>
  <c r="B188" i="9" s="1"/>
  <c r="B189" i="9" s="1"/>
  <c r="B190" i="9" s="1"/>
  <c r="B191" i="9" s="1"/>
  <c r="B179" i="9"/>
  <c r="B180" i="9" s="1"/>
  <c r="B181" i="9" s="1"/>
  <c r="B182" i="9" s="1"/>
  <c r="B183" i="9" s="1"/>
  <c r="B174" i="9"/>
  <c r="B175" i="9" s="1"/>
  <c r="B241" i="9" l="1"/>
  <c r="B263" i="9"/>
  <c r="B256" i="9"/>
  <c r="B257" i="9" s="1"/>
  <c r="B258" i="9" s="1"/>
  <c r="B227" i="9"/>
  <c r="B168" i="9" l="1"/>
  <c r="B155" i="9"/>
  <c r="B156" i="9" s="1"/>
  <c r="B157" i="9" s="1"/>
  <c r="B158" i="9" s="1"/>
  <c r="B159" i="9" s="1"/>
  <c r="B162" i="9" s="1"/>
  <c r="B163" i="9" s="1"/>
  <c r="B164" i="9" s="1"/>
  <c r="B165" i="9" s="1"/>
  <c r="B147" i="9"/>
  <c r="B148" i="9" s="1"/>
  <c r="B149" i="9" s="1"/>
  <c r="B150" i="9" s="1"/>
  <c r="B151" i="9" s="1"/>
  <c r="B133" i="9"/>
  <c r="B134" i="9" s="1"/>
  <c r="B135" i="9" s="1"/>
  <c r="B136" i="9" s="1"/>
  <c r="B137" i="9" s="1"/>
  <c r="B140" i="9" s="1"/>
  <c r="B141" i="9" s="1"/>
  <c r="B142" i="9" s="1"/>
  <c r="B143" i="9" s="1"/>
  <c r="B129" i="9"/>
  <c r="B281" i="9" l="1"/>
  <c r="B282" i="9" s="1"/>
  <c r="B283" i="9" s="1"/>
  <c r="B284" i="9" s="1"/>
  <c r="B285" i="9" s="1"/>
  <c r="B286" i="9" s="1"/>
  <c r="B287" i="9" s="1"/>
  <c r="B288" i="9" s="1"/>
  <c r="B289" i="9" s="1"/>
  <c r="H278" i="9" l="1"/>
  <c r="G284" i="9" l="1"/>
  <c r="G282" i="9"/>
  <c r="G286" i="9"/>
  <c r="G283" i="9"/>
  <c r="G281" i="9"/>
  <c r="G285" i="9"/>
  <c r="G289" i="9"/>
  <c r="G287" i="9"/>
  <c r="G288" i="9"/>
  <c r="H290" i="9" l="1"/>
  <c r="H292" i="9" s="1"/>
</calcChain>
</file>

<file path=xl/sharedStrings.xml><?xml version="1.0" encoding="utf-8"?>
<sst xmlns="http://schemas.openxmlformats.org/spreadsheetml/2006/main" count="458" uniqueCount="170">
  <si>
    <t>NO.</t>
  </si>
  <si>
    <t>DETALLE</t>
  </si>
  <si>
    <t>CANT.</t>
  </si>
  <si>
    <t>UNID.</t>
  </si>
  <si>
    <t>P.U.</t>
  </si>
  <si>
    <t>SUB-TOTAL</t>
  </si>
  <si>
    <t>TOTAL</t>
  </si>
  <si>
    <t>Aprobado por:</t>
  </si>
  <si>
    <t>TOTAL GENERAL  RD$</t>
  </si>
  <si>
    <t xml:space="preserve">LIMPIEZA FINAL </t>
  </si>
  <si>
    <t xml:space="preserve">Limpieza Continua y Final </t>
  </si>
  <si>
    <t>GASTOS INDIRECTOS</t>
  </si>
  <si>
    <t>ML</t>
  </si>
  <si>
    <t>DIRECCIÓN:</t>
  </si>
  <si>
    <t>CIRCUNSCRIPCIÓN</t>
  </si>
  <si>
    <t>MUNICIPIO:</t>
  </si>
  <si>
    <t>SANTO DOMINGO NORTE</t>
  </si>
  <si>
    <t>FECHA DE ELABORACIÓN:</t>
  </si>
  <si>
    <t xml:space="preserve">SUB-TOTAL GENERAL 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</si>
  <si>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</si>
  <si>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</si>
  <si>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</si>
  <si>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</si>
  <si>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</si>
  <si>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</si>
  <si>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</si>
  <si>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</si>
  <si>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</si>
  <si>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>Elaborado por:</t>
  </si>
  <si>
    <t>Unidad de Presupuestos</t>
  </si>
  <si>
    <t xml:space="preserve"> </t>
  </si>
  <si>
    <t xml:space="preserve">ING. CRESENCIO PAREDES POLANCO </t>
  </si>
  <si>
    <t>Director Obras Públicas Municipales</t>
  </si>
  <si>
    <t xml:space="preserve">CONSTRUCCIÓN DE CONTENES </t>
  </si>
  <si>
    <t>Bote de Material Inservible producto de la Excavación e=20%</t>
  </si>
  <si>
    <t>M3</t>
  </si>
  <si>
    <t xml:space="preserve">Replanteo de Conténes </t>
  </si>
  <si>
    <t>P.A.</t>
  </si>
  <si>
    <t>A</t>
  </si>
  <si>
    <t>ING. YASMIN COMAS AMADOR</t>
  </si>
  <si>
    <t>PRELIMINARES</t>
  </si>
  <si>
    <t>UND</t>
  </si>
  <si>
    <t>B</t>
  </si>
  <si>
    <t xml:space="preserve">CONSTRUCCIÓN DE ACERAS </t>
  </si>
  <si>
    <t>M2</t>
  </si>
  <si>
    <t>Relleno de Material Clasificado (Caliche) debajo de Acera, Regado, Nivelado y Compactado e=0.10mts</t>
  </si>
  <si>
    <t>Contén Pulido h=0.30m - Hormigón 210kg/cm2 (ligadora) b=0.50 h=0.30m - sección 0.105M2</t>
  </si>
  <si>
    <t>M3E</t>
  </si>
  <si>
    <t xml:space="preserve">CONSTRUCCIÓN DE ACERAS, CONTENES Y BADENES </t>
  </si>
  <si>
    <t>DESCRIPCIÓN DE LOS TRABAJOS:</t>
  </si>
  <si>
    <t>ING. PATRIA PEGUERO</t>
  </si>
  <si>
    <t xml:space="preserve">               Revisado por:</t>
  </si>
  <si>
    <t xml:space="preserve">Enc. Unidad de Presupuestos </t>
  </si>
  <si>
    <t>Colocación de letrero de obra</t>
  </si>
  <si>
    <t>CALLE 5</t>
  </si>
  <si>
    <t xml:space="preserve">Replanteo de Contenes </t>
  </si>
  <si>
    <t>Excavación de Contenes a mano (560,00x0.50x0.30)mts</t>
  </si>
  <si>
    <t>Telford para Contenes (560,00x0.50x0.20)mts</t>
  </si>
  <si>
    <t>Contén Pulido h=0.30m - Hormigón 210kg/cm2 b=0.50 h=0.30m - sección 0.105M2</t>
  </si>
  <si>
    <t>Excavación a mano (560,00)mts2</t>
  </si>
  <si>
    <t>Acera en Hormigón Violinada e=0.10m ; Hormigón 210kg/cm2 (560.00x1.00x0.10)m</t>
  </si>
  <si>
    <t>CALLE EL MOCHO</t>
  </si>
  <si>
    <t>Excavación de Contenes a mano (235.00x0.50x0.30)mts</t>
  </si>
  <si>
    <t>Telford para Contenes (235.00x0.50x0.20)mts</t>
  </si>
  <si>
    <t>CALLE 9</t>
  </si>
  <si>
    <t>Excavación de Contenes a mano (451.8x0.50x0.30)mts</t>
  </si>
  <si>
    <t>Telford para Contenes (451.8x0.50x0.20)mts</t>
  </si>
  <si>
    <t xml:space="preserve">Excavación a mano </t>
  </si>
  <si>
    <t>Acera en Hormigón Violinada e=0.10m ; Hormigón 210kg/cm2 (451.80x1.00x0.10)m</t>
  </si>
  <si>
    <t>CALLE LOS CEDROS DESPUÉS DE CALLE LAS FLORES</t>
  </si>
  <si>
    <t>MONTERREY II, SABANA PERDIDA</t>
  </si>
  <si>
    <t>BRISAS DEL OZAMA (LA NUEVA BARQUITA)</t>
  </si>
  <si>
    <t>Topografía</t>
  </si>
  <si>
    <t>Excavación de Conténes a mano (100.00x0.50x0.30)mts</t>
  </si>
  <si>
    <t>Telford para Conténes (100.00x0.50x0.20)mts</t>
  </si>
  <si>
    <t xml:space="preserve">CALLE PROVISIONAL I LADO DERECHO C/ LOS CEDROS </t>
  </si>
  <si>
    <t>Excavación de Conténes a mano (65.00x0.50x0.30)mts</t>
  </si>
  <si>
    <t>Telford para Conténes (65.00x0.50x0.20)mts</t>
  </si>
  <si>
    <t xml:space="preserve">CALLE PROVISIONAL II LADO DERECHO C/ LOS CEDROS </t>
  </si>
  <si>
    <t xml:space="preserve">CALLE PROVISIONAL III LADO DERECHO C/ LOS CEDROS </t>
  </si>
  <si>
    <t>Excavación de Conténes a mano (66.60x0.50x0.30)mts</t>
  </si>
  <si>
    <t>Telford para Conténes (66.60x0.50x0.20)mts</t>
  </si>
  <si>
    <t>CALLE LOS CEDROS (DESDE AGUA MONTEREY HASTA CALLE LAS FLORES)</t>
  </si>
  <si>
    <t>Demolicion de aceras</t>
  </si>
  <si>
    <t>Bote de material producto de la demolición e=35%</t>
  </si>
  <si>
    <t>Excavación a mano  (400.00x1.00x0.20) mts.</t>
  </si>
  <si>
    <t>M3C</t>
  </si>
  <si>
    <t>Acera en Hormigón Violinada e=0.10m ; Hormigón 210kg/cm2</t>
  </si>
  <si>
    <t>CONSTRUCCIÓN DE  BADENES PARA EL SECTOR. L=9.50 m A=1.50 m</t>
  </si>
  <si>
    <t>Excavación a mano (9.50x1.50x0.60)mts</t>
  </si>
  <si>
    <t>Bote de material inservible e=20%</t>
  </si>
  <si>
    <t>Hormigón Ciclópeo (9.50x1.50x0.35)m</t>
  </si>
  <si>
    <t>Hormigón en Losa e=0.25m, hormigón (ligadora) f'c=210kg/cm2, Ø1/2"@0.20m AD y AC (9.50x1.50x0.25)m</t>
  </si>
  <si>
    <t>CALLE LIBERTAD</t>
  </si>
  <si>
    <t>CONSTRUCCIÓN DE  BADENES PARA EL SECTOR. L=47,00 m A=1.50 m</t>
  </si>
  <si>
    <t>Excavación de Conténes a mano (332.00x0.50x0.20)mts</t>
  </si>
  <si>
    <t>Telford para Conténes (332.00x0.50x0.20)mts</t>
  </si>
  <si>
    <t>Excavación a mano  (332x1.00x0.20) mts.</t>
  </si>
  <si>
    <t>CALLE LA CATTALEYA</t>
  </si>
  <si>
    <t>Excavación de Conténes a mano (90.80x0.50x0.20)mts</t>
  </si>
  <si>
    <t>Telford para Conténes (90.80x0.50x0.20)mts</t>
  </si>
  <si>
    <t>Excavación a mano  (90.80x1.00x0.20) mts.</t>
  </si>
  <si>
    <t>CALLE JACARANDA</t>
  </si>
  <si>
    <t>Excavación de Conténes a mano (61.60x0.50x0.20)mts</t>
  </si>
  <si>
    <t>Telford para Conténes (61.60x0.50x0.20)mts</t>
  </si>
  <si>
    <t>CALLE ANA REYES</t>
  </si>
  <si>
    <t>Excavación de Conténes a mano (74.00x0.50x0.20)mts</t>
  </si>
  <si>
    <t>Telford para Conténes (74.00x0.50x0.20)mts</t>
  </si>
  <si>
    <t>Excavación a mano  (312.00x1.00x0.20) mts.</t>
  </si>
  <si>
    <t xml:space="preserve">LIMPIEZA </t>
  </si>
  <si>
    <t xml:space="preserve">                                                 PRESUPUESTO No.                               LOTE 1</t>
  </si>
  <si>
    <t>C</t>
  </si>
  <si>
    <t xml:space="preserve">SECTOR BARRIO PARAÍSO, SABANA PERDIDA </t>
  </si>
  <si>
    <t>Colocacion de letrero</t>
  </si>
  <si>
    <t>Unidad Topográfica</t>
  </si>
  <si>
    <t xml:space="preserve">DIAS </t>
  </si>
  <si>
    <t xml:space="preserve">CALLE JUPITER  </t>
  </si>
  <si>
    <t>Excavación de Contenes a mano (498.60x0.50x0.20)mts</t>
  </si>
  <si>
    <t>Telford para Contenes (498.60x0.50x0.20)mts</t>
  </si>
  <si>
    <t xml:space="preserve">RELLENO DE ACERAS </t>
  </si>
  <si>
    <t>Relleno de Material Clasificado (Caliche) debajo de Acera, Regado, Nivelado y Compactado e=0.20mts</t>
  </si>
  <si>
    <t>CALLE LOS CLAVELES</t>
  </si>
  <si>
    <t>Excavación de Contenes a mano (320.00x0.50x0.20)mts</t>
  </si>
  <si>
    <t>Telford para Contenes (320.00x0.50x0.20)mts</t>
  </si>
  <si>
    <t>CONSTRUCCIÓN DE PEATONAL</t>
  </si>
  <si>
    <t>Excavación a mano (30.00x2.80x0.10)mts</t>
  </si>
  <si>
    <t>Bote de Material Inservible e=20%</t>
  </si>
  <si>
    <t>Acondicionamiento con Material Clasificado (caliche), Regado, Nivelado y Compactado con equipos (30.00x2.80x0.15)mts</t>
  </si>
  <si>
    <t>Piso HA E=0.15m Malla Electrosoldada. D2.3 10X10 Frotado -H. I. 210kg/cm2 Pulido con helicoptero</t>
  </si>
  <si>
    <t>CALLE JUPITER ESQ. CALLE VENUS</t>
  </si>
  <si>
    <t>CONSTRUCCIÓN DE BADENES (Long=6.50m; Ancho Promedio=2.00m)</t>
  </si>
  <si>
    <t>Excavación con compresor (6.50x2.00x0.60) mts</t>
  </si>
  <si>
    <t>Bote de Material inservible e=20%</t>
  </si>
  <si>
    <t>Hormigón Ciclópeo (6.50x2.00x0.35)m</t>
  </si>
  <si>
    <t>Hormigón en Losa f´c=210kg/cm2 con AceroØ1/2@0.20mts A.D y A.C (6.50x2.00x0.25)m</t>
  </si>
  <si>
    <t xml:space="preserve">CALLE VENUS </t>
  </si>
  <si>
    <t>Excavación de Contenes a mano (145.20x0.50x0.20)mts</t>
  </si>
  <si>
    <t>Telford para Contenes (145.20x0.50x0.20)mts</t>
  </si>
  <si>
    <t>ACONDICIONAMIENTO DE CALLE</t>
  </si>
  <si>
    <t>Limpieza con equipo (72.6*4.00*0,15)</t>
  </si>
  <si>
    <t>Bote de material con Retropala CATA16E</t>
  </si>
  <si>
    <t>Suministro de material (caliche) regado nivelado y compactado (72.60*4.00*0.20)</t>
  </si>
  <si>
    <t>Excavación de Contenes a mano (86.00x0.50x0.20)mts</t>
  </si>
  <si>
    <t>Telford para Contenes (86.00x0.50x0.20)mts</t>
  </si>
  <si>
    <t>Limpieza con equipo (43.00*5.30*0.15)</t>
  </si>
  <si>
    <t>Suministro de material (caliche) regado nivelado y compactado (43.00*5.30*0.20)</t>
  </si>
  <si>
    <t>LONGITUD DIVIDE MONTE REY II CON BARRIO PARAISO ( CAÑADA)</t>
  </si>
  <si>
    <t>Excavación de Contenes a mano (120.00x0.50x0.20)mts</t>
  </si>
  <si>
    <t>Telford para Contenes (120.00x0.50x0.20)mts</t>
  </si>
  <si>
    <t>CALLE EL SOL</t>
  </si>
  <si>
    <t>Excavación de Contenes a mano (136.80x0.50x0.20)mts</t>
  </si>
  <si>
    <t>Telford para Contenes (136.80x0.50x0.20)mts</t>
  </si>
  <si>
    <t xml:space="preserve">RESANE DE CONTENES </t>
  </si>
  <si>
    <t>Repique de contenes</t>
  </si>
  <si>
    <t>Bote del material producido por la demolicion e=35%</t>
  </si>
  <si>
    <t>Excavación a mano  (136.80x0.50x0,20) mts.</t>
  </si>
  <si>
    <t>D</t>
  </si>
  <si>
    <t>CONSTRUCCIÓN DE BADÉN ESQ. CALLE CALLEJÓN 5 (Long=6.30m; Ancho=1.50m)</t>
  </si>
  <si>
    <t>Excavación con compresor (6.30x1.50x0.60) mts</t>
  </si>
  <si>
    <t>Hormigón Ciclópeo (6.30x1.50x0.35)m</t>
  </si>
  <si>
    <t>Hormigón en Losa f´c=210kg/cm2 con AceroØ1/2@0.20mts A.D y A.C (6.30x1.50x0.25)m</t>
  </si>
  <si>
    <t>E</t>
  </si>
  <si>
    <t>Limpieza con equipo (64.61*4.07*0,15)</t>
  </si>
  <si>
    <t>Suministro de material (caliche) regado nivelado y compactado (64.61*4.07*0.20)</t>
  </si>
  <si>
    <t>CALLEJON 5</t>
  </si>
  <si>
    <t>Repique de contén</t>
  </si>
  <si>
    <t>Limpieza con equipo (42.00*4.07*0,15)</t>
  </si>
  <si>
    <t>Suministro de material (caliche) regado nivelado y compactado (42.00*4.07*0.20)</t>
  </si>
  <si>
    <t xml:space="preserve">SECTOR BARRIO PARAÍSO,  BRISAS DEL OZAMA (LA NUEVA BARQUITA) Y MONTERREY II, SABANA PERDIDA </t>
  </si>
  <si>
    <t xml:space="preserve">SABANA PERDIDA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</si>
</sst>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#,##0.0"/>
    <numFmt numFmtId="168" formatCode="#,##0.000"/>
    <numFmt numFmtId="169" formatCode="\$#,##0.00_);[Red]&quot;($&quot;#,##0.00\)"/>
    <numFmt numFmtId="170" formatCode="&quot;$&quot;#,##0.00"/>
    <numFmt numFmtId="171" formatCode="#,##0.0000"/>
  </numFmts>
  <fonts count="16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MS Sans Serif"/>
      <family val="2"/>
    </font>
    <font>
      <b/>
      <sz val="18"/>
      <name val="Times New Roman"/>
      <family val="1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7" fillId="0" borderId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" fontId="8" fillId="0" borderId="7" xfId="0" applyNumberFormat="1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9" fillId="0" borderId="13" xfId="0" applyFont="1" applyBorder="1"/>
    <xf numFmtId="0" fontId="6" fillId="2" borderId="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right" vertical="center" wrapText="1"/>
    </xf>
    <xf numFmtId="0" fontId="12" fillId="0" borderId="0" xfId="0" applyFont="1"/>
    <xf numFmtId="167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15" xfId="0" applyNumberFormat="1" applyFont="1" applyFill="1" applyBorder="1" applyAlignment="1">
      <alignment horizontal="right" vertical="center"/>
    </xf>
    <xf numFmtId="4" fontId="6" fillId="0" borderId="16" xfId="0" applyNumberFormat="1" applyFont="1" applyFill="1" applyBorder="1" applyAlignment="1">
      <alignment horizontal="right" vertical="center"/>
    </xf>
    <xf numFmtId="0" fontId="12" fillId="0" borderId="6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/>
    <xf numFmtId="4" fontId="6" fillId="0" borderId="14" xfId="0" applyNumberFormat="1" applyFont="1" applyFill="1" applyBorder="1" applyAlignment="1">
      <alignment horizontal="right" vertical="center"/>
    </xf>
    <xf numFmtId="4" fontId="6" fillId="0" borderId="9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2" fontId="8" fillId="0" borderId="6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2" fontId="5" fillId="0" borderId="17" xfId="0" applyNumberFormat="1" applyFont="1" applyBorder="1" applyAlignment="1">
      <alignment horizontal="center" vertical="center"/>
    </xf>
    <xf numFmtId="10" fontId="5" fillId="0" borderId="1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0" fontId="2" fillId="0" borderId="19" xfId="0" applyFont="1" applyBorder="1"/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20" xfId="0" applyNumberFormat="1" applyFont="1" applyBorder="1"/>
    <xf numFmtId="0" fontId="5" fillId="0" borderId="5" xfId="0" applyFont="1" applyBorder="1" applyAlignment="1">
      <alignment vertical="center" wrapText="1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4" fontId="6" fillId="0" borderId="24" xfId="0" applyNumberFormat="1" applyFont="1" applyBorder="1"/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4" fontId="6" fillId="0" borderId="27" xfId="0" applyNumberFormat="1" applyFont="1" applyBorder="1" applyAlignment="1">
      <alignment horizontal="right" vertical="center"/>
    </xf>
    <xf numFmtId="170" fontId="11" fillId="3" borderId="3" xfId="0" applyNumberFormat="1" applyFont="1" applyFill="1" applyBorder="1" applyAlignment="1">
      <alignment horizontal="right" vertical="center"/>
    </xf>
    <xf numFmtId="168" fontId="5" fillId="0" borderId="2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vertical="center" wrapText="1"/>
    </xf>
    <xf numFmtId="166" fontId="6" fillId="0" borderId="29" xfId="5" applyFont="1" applyFill="1" applyBorder="1" applyAlignment="1">
      <alignment horizontal="right" vertical="center"/>
    </xf>
    <xf numFmtId="4" fontId="6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right" vertical="center"/>
    </xf>
    <xf numFmtId="4" fontId="12" fillId="0" borderId="30" xfId="0" applyNumberFormat="1" applyFont="1" applyBorder="1" applyAlignment="1">
      <alignment horizontal="right" vertical="center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right" vertical="center"/>
    </xf>
    <xf numFmtId="0" fontId="12" fillId="0" borderId="34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2" fontId="12" fillId="0" borderId="0" xfId="0" applyNumberFormat="1" applyFont="1"/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right" vertical="center"/>
    </xf>
    <xf numFmtId="4" fontId="5" fillId="0" borderId="18" xfId="0" applyNumberFormat="1" applyFont="1" applyFill="1" applyBorder="1" applyAlignment="1">
      <alignment horizontal="right" vertical="center"/>
    </xf>
    <xf numFmtId="0" fontId="14" fillId="0" borderId="0" xfId="0" applyFont="1"/>
    <xf numFmtId="4" fontId="6" fillId="0" borderId="7" xfId="0" applyNumberFormat="1" applyFont="1" applyFill="1" applyBorder="1" applyAlignment="1">
      <alignment horizontal="right" vertical="center"/>
    </xf>
    <xf numFmtId="0" fontId="12" fillId="0" borderId="1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29" xfId="0" applyFont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vertical="center"/>
    </xf>
    <xf numFmtId="4" fontId="6" fillId="4" borderId="2" xfId="0" applyNumberFormat="1" applyFont="1" applyFill="1" applyBorder="1" applyAlignment="1">
      <alignment horizontal="right" vertical="center"/>
    </xf>
    <xf numFmtId="167" fontId="6" fillId="0" borderId="4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4" fontId="6" fillId="0" borderId="6" xfId="0" applyNumberFormat="1" applyFont="1" applyFill="1" applyBorder="1" applyAlignment="1">
      <alignment horizontal="right" vertical="center"/>
    </xf>
    <xf numFmtId="4" fontId="5" fillId="0" borderId="4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38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4" fontId="5" fillId="0" borderId="42" xfId="0" applyNumberFormat="1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left" vertical="center" wrapText="1"/>
    </xf>
    <xf numFmtId="4" fontId="5" fillId="0" borderId="43" xfId="0" applyNumberFormat="1" applyFont="1" applyFill="1" applyBorder="1" applyAlignment="1">
      <alignment horizontal="right" vertical="center"/>
    </xf>
    <xf numFmtId="4" fontId="5" fillId="0" borderId="43" xfId="0" applyNumberFormat="1" applyFont="1" applyFill="1" applyBorder="1" applyAlignment="1">
      <alignment horizontal="center" vertical="center"/>
    </xf>
    <xf numFmtId="4" fontId="5" fillId="0" borderId="44" xfId="0" applyNumberFormat="1" applyFont="1" applyFill="1" applyBorder="1" applyAlignment="1">
      <alignment horizontal="right" vertical="center"/>
    </xf>
    <xf numFmtId="0" fontId="12" fillId="0" borderId="41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4" fontId="12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righ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4" fontId="6" fillId="6" borderId="2" xfId="0" applyNumberFormat="1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4" fontId="5" fillId="0" borderId="43" xfId="0" applyNumberFormat="1" applyFont="1" applyFill="1" applyBorder="1" applyAlignment="1">
      <alignment horizontal="right" vertical="center" wrapText="1"/>
    </xf>
    <xf numFmtId="0" fontId="5" fillId="0" borderId="43" xfId="0" applyFont="1" applyFill="1" applyBorder="1" applyAlignment="1">
      <alignment horizontal="center" vertical="center" wrapText="1"/>
    </xf>
    <xf numFmtId="4" fontId="5" fillId="0" borderId="44" xfId="0" applyNumberFormat="1" applyFont="1" applyFill="1" applyBorder="1" applyAlignment="1">
      <alignment horizontal="right" vertical="center" wrapText="1"/>
    </xf>
    <xf numFmtId="4" fontId="5" fillId="0" borderId="40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4" fontId="5" fillId="0" borderId="39" xfId="0" applyNumberFormat="1" applyFont="1" applyFill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0" fontId="6" fillId="6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12" fillId="0" borderId="45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4" fontId="5" fillId="5" borderId="39" xfId="0" applyNumberFormat="1" applyFont="1" applyFill="1" applyBorder="1" applyAlignment="1">
      <alignment horizontal="right" vertical="center"/>
    </xf>
    <xf numFmtId="4" fontId="6" fillId="6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12" fillId="0" borderId="0" xfId="0" applyNumberFormat="1" applyFont="1" applyBorder="1"/>
    <xf numFmtId="4" fontId="12" fillId="0" borderId="5" xfId="0" applyNumberFormat="1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4" fontId="12" fillId="0" borderId="5" xfId="0" applyNumberFormat="1" applyFont="1" applyBorder="1"/>
    <xf numFmtId="4" fontId="6" fillId="0" borderId="5" xfId="0" applyNumberFormat="1" applyFont="1" applyFill="1" applyBorder="1" applyAlignment="1">
      <alignment horizontal="right" vertical="center"/>
    </xf>
    <xf numFmtId="4" fontId="12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167" fontId="6" fillId="0" borderId="16" xfId="0" applyNumberFormat="1" applyFont="1" applyFill="1" applyBorder="1" applyAlignment="1">
      <alignment horizontal="right" vertical="center"/>
    </xf>
    <xf numFmtId="171" fontId="6" fillId="0" borderId="16" xfId="0" applyNumberFormat="1" applyFont="1" applyFill="1" applyBorder="1" applyAlignment="1">
      <alignment horizontal="right" vertical="center"/>
    </xf>
    <xf numFmtId="168" fontId="6" fillId="0" borderId="5" xfId="0" applyNumberFormat="1" applyFont="1" applyFill="1" applyBorder="1" applyAlignment="1">
      <alignment horizontal="right" vertical="center"/>
    </xf>
    <xf numFmtId="4" fontId="12" fillId="0" borderId="43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4" fontId="12" fillId="0" borderId="43" xfId="0" applyNumberFormat="1" applyFont="1" applyBorder="1" applyAlignment="1">
      <alignment horizontal="right" vertical="center"/>
    </xf>
    <xf numFmtId="4" fontId="12" fillId="0" borderId="44" xfId="0" applyNumberFormat="1" applyFont="1" applyBorder="1" applyAlignment="1">
      <alignment horizontal="right" vertical="center"/>
    </xf>
    <xf numFmtId="2" fontId="6" fillId="5" borderId="41" xfId="0" applyNumberFormat="1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left" vertical="center" wrapText="1"/>
    </xf>
    <xf numFmtId="167" fontId="6" fillId="6" borderId="1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4" fontId="6" fillId="6" borderId="2" xfId="0" applyNumberFormat="1" applyFont="1" applyFill="1" applyBorder="1" applyAlignment="1">
      <alignment horizontal="right" vertical="center"/>
    </xf>
    <xf numFmtId="0" fontId="6" fillId="6" borderId="3" xfId="0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right" vertical="center"/>
    </xf>
    <xf numFmtId="4" fontId="6" fillId="5" borderId="0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left" vertical="center"/>
    </xf>
    <xf numFmtId="4" fontId="6" fillId="4" borderId="2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left" vertical="center"/>
    </xf>
    <xf numFmtId="4" fontId="5" fillId="5" borderId="17" xfId="0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4" fontId="5" fillId="5" borderId="0" xfId="0" applyNumberFormat="1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4" fontId="6" fillId="5" borderId="47" xfId="0" applyNumberFormat="1" applyFont="1" applyFill="1" applyBorder="1" applyAlignment="1">
      <alignment horizontal="right" vertical="center"/>
    </xf>
    <xf numFmtId="0" fontId="6" fillId="5" borderId="47" xfId="0" applyFont="1" applyFill="1" applyBorder="1" applyAlignment="1">
      <alignment horizontal="center" vertical="center"/>
    </xf>
    <xf numFmtId="4" fontId="6" fillId="5" borderId="37" xfId="0" applyNumberFormat="1" applyFont="1" applyFill="1" applyBorder="1" applyAlignment="1">
      <alignment horizontal="right" vertical="center"/>
    </xf>
    <xf numFmtId="4" fontId="12" fillId="0" borderId="45" xfId="0" applyNumberFormat="1" applyFont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4" fontId="6" fillId="5" borderId="48" xfId="0" applyNumberFormat="1" applyFont="1" applyFill="1" applyBorder="1" applyAlignment="1">
      <alignment horizontal="right" vertical="center"/>
    </xf>
    <xf numFmtId="0" fontId="6" fillId="5" borderId="48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14" fontId="5" fillId="2" borderId="8" xfId="1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right" vertical="center"/>
    </xf>
    <xf numFmtId="2" fontId="6" fillId="4" borderId="2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6" fillId="0" borderId="16" xfId="0" applyNumberFormat="1" applyFont="1" applyFill="1" applyBorder="1" applyAlignment="1"/>
    <xf numFmtId="4" fontId="6" fillId="0" borderId="14" xfId="0" applyNumberFormat="1" applyFont="1" applyFill="1" applyBorder="1" applyAlignment="1"/>
    <xf numFmtId="4" fontId="6" fillId="0" borderId="38" xfId="0" applyNumberFormat="1" applyFont="1" applyFill="1" applyBorder="1" applyAlignment="1">
      <alignment horizontal="right"/>
    </xf>
    <xf numFmtId="4" fontId="6" fillId="0" borderId="16" xfId="0" applyNumberFormat="1" applyFont="1" applyFill="1" applyBorder="1" applyAlignment="1">
      <alignment horizontal="right"/>
    </xf>
    <xf numFmtId="4" fontId="6" fillId="0" borderId="14" xfId="0" applyNumberFormat="1" applyFont="1" applyFill="1" applyBorder="1" applyAlignment="1">
      <alignment horizontal="right"/>
    </xf>
    <xf numFmtId="4" fontId="6" fillId="5" borderId="38" xfId="0" applyNumberFormat="1" applyFont="1" applyFill="1" applyBorder="1" applyAlignment="1">
      <alignment horizontal="right"/>
    </xf>
    <xf numFmtId="4" fontId="6" fillId="5" borderId="14" xfId="0" applyNumberFormat="1" applyFont="1" applyFill="1" applyBorder="1" applyAlignment="1">
      <alignment horizontal="right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</cellXfs>
  <cellStyles count="9">
    <cellStyle name="Currency_Construccion Edificio Aulas No.1 Centroa Regional UASD, Mao" xfId="8"/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1053353</xdr:colOff>
      <xdr:row>0</xdr:row>
      <xdr:rowOff>44823</xdr:rowOff>
    </xdr:from>
    <xdr:to>
      <xdr:col>6</xdr:col>
      <xdr:colOff>470647</xdr:colOff>
      <xdr:row>0</xdr:row>
      <xdr:rowOff>951403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9228" y="44823"/>
          <a:ext cx="5779994" cy="906580"/>
        </a:xfrm>
        <a:prstGeom prst="rect">
          <a:avLst/>
        </a:prstGeom>
      </xdr:spPr>
    </xdr:pic>
    <xdr:clientData/>
  </xdr:twoCellAnchor>
  <xdr:twoCellAnchor>
    <xdr:from>
      <xdr:col>2</xdr:col>
      <xdr:colOff>2530151</xdr:colOff>
      <xdr:row>301</xdr:row>
      <xdr:rowOff>225799</xdr:rowOff>
    </xdr:from>
    <xdr:to>
      <xdr:col>5</xdr:col>
      <xdr:colOff>943671</xdr:colOff>
      <xdr:row>301</xdr:row>
      <xdr:rowOff>225800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3816026" y="34992049"/>
          <a:ext cx="383324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744341</xdr:colOff>
      <xdr:row>296</xdr:row>
      <xdr:rowOff>17930</xdr:rowOff>
    </xdr:from>
    <xdr:to>
      <xdr:col>2</xdr:col>
      <xdr:colOff>3186849</xdr:colOff>
      <xdr:row>296</xdr:row>
      <xdr:rowOff>17931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>
          <a:off x="2030216" y="33498305"/>
          <a:ext cx="2442508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652080</xdr:colOff>
      <xdr:row>295</xdr:row>
      <xdr:rowOff>226358</xdr:rowOff>
    </xdr:from>
    <xdr:to>
      <xdr:col>7</xdr:col>
      <xdr:colOff>764349</xdr:colOff>
      <xdr:row>295</xdr:row>
      <xdr:rowOff>226359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6738555" y="33449558"/>
          <a:ext cx="2712594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744341</xdr:colOff>
      <xdr:row>296</xdr:row>
      <xdr:rowOff>17930</xdr:rowOff>
    </xdr:from>
    <xdr:to>
      <xdr:col>2</xdr:col>
      <xdr:colOff>3186849</xdr:colOff>
      <xdr:row>296</xdr:row>
      <xdr:rowOff>17931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2030216" y="33498305"/>
          <a:ext cx="2442508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5"/>
  <sheetViews>
    <sheetView tabSelected="1" view="pageBreakPreview" zoomScaleSheetLayoutView="100" workbookViewId="0">
      <selection activeCell="F10" sqref="F10"/>
    </sheetView>
  </sheetViews>
  <sheetFormatPr baseColWidth="10" defaultColWidth="11.42578125" defaultRowHeight="20.25" x14ac:dyDescent="0.3"/>
  <cols>
    <col min="1" max="1" width="11.42578125" style="1"/>
    <col min="2" max="2" width="7.85546875" style="1" customWidth="1"/>
    <col min="3" max="3" width="58.7109375" style="3" customWidth="1"/>
    <col min="4" max="4" width="13.42578125" style="1" customWidth="1"/>
    <col min="5" max="5" width="9.5703125" style="1" customWidth="1"/>
    <col min="6" max="6" width="13.7109375" style="1" bestFit="1" customWidth="1"/>
    <col min="7" max="7" width="15.5703125" style="1" customWidth="1"/>
    <col min="8" max="8" width="23.140625" style="76" customWidth="1"/>
    <col min="9" max="9" width="11.42578125" style="88"/>
    <col min="10" max="16384" width="11.42578125" style="1"/>
  </cols>
  <sheetData>
    <row r="1" spans="1:9" ht="78" customHeight="1" x14ac:dyDescent="0.3">
      <c r="B1" s="6"/>
      <c r="C1" s="7"/>
      <c r="D1" s="8"/>
      <c r="E1" s="8"/>
      <c r="F1" s="8"/>
      <c r="G1" s="8"/>
      <c r="H1" s="9"/>
    </row>
    <row r="2" spans="1:9" ht="23.25" customHeight="1" x14ac:dyDescent="0.3">
      <c r="B2" s="231" t="s">
        <v>110</v>
      </c>
      <c r="C2" s="232"/>
      <c r="D2" s="232"/>
      <c r="E2" s="232"/>
      <c r="F2" s="232"/>
      <c r="G2" s="232"/>
      <c r="H2" s="233"/>
    </row>
    <row r="3" spans="1:9" ht="27.75" customHeight="1" thickBot="1" x14ac:dyDescent="0.35">
      <c r="B3" s="203" t="s">
        <v>49</v>
      </c>
      <c r="C3" s="204"/>
      <c r="D3" s="234" t="s">
        <v>48</v>
      </c>
      <c r="E3" s="234"/>
      <c r="F3" s="234"/>
      <c r="G3" s="234"/>
      <c r="H3" s="235"/>
    </row>
    <row r="4" spans="1:9" ht="61.5" customHeight="1" thickBot="1" x14ac:dyDescent="0.35">
      <c r="B4" s="203" t="s">
        <v>13</v>
      </c>
      <c r="C4" s="204"/>
      <c r="D4" s="236" t="s">
        <v>168</v>
      </c>
      <c r="E4" s="236"/>
      <c r="F4" s="236"/>
      <c r="G4" s="236"/>
      <c r="H4" s="237"/>
    </row>
    <row r="5" spans="1:9" ht="22.5" customHeight="1" thickBot="1" x14ac:dyDescent="0.35">
      <c r="B5" s="203" t="s">
        <v>14</v>
      </c>
      <c r="C5" s="204"/>
      <c r="D5" s="229" t="s">
        <v>169</v>
      </c>
      <c r="E5" s="229"/>
      <c r="F5" s="229"/>
      <c r="G5" s="229"/>
      <c r="H5" s="230"/>
    </row>
    <row r="6" spans="1:9" ht="23.25" customHeight="1" thickBot="1" x14ac:dyDescent="0.35">
      <c r="B6" s="203" t="s">
        <v>15</v>
      </c>
      <c r="C6" s="204"/>
      <c r="D6" s="205" t="s">
        <v>16</v>
      </c>
      <c r="E6" s="205"/>
      <c r="F6" s="205"/>
      <c r="G6" s="205"/>
      <c r="H6" s="206"/>
    </row>
    <row r="7" spans="1:9" ht="23.25" customHeight="1" thickBot="1" x14ac:dyDescent="0.35">
      <c r="B7" s="203" t="s">
        <v>17</v>
      </c>
      <c r="C7" s="204"/>
      <c r="D7" s="207">
        <v>44526</v>
      </c>
      <c r="E7" s="207"/>
      <c r="F7" s="207"/>
      <c r="G7" s="10"/>
      <c r="H7" s="11"/>
    </row>
    <row r="8" spans="1:9" ht="10.5" customHeight="1" thickBot="1" x14ac:dyDescent="0.35">
      <c r="B8" s="12"/>
      <c r="C8" s="13"/>
      <c r="D8" s="14"/>
      <c r="E8" s="13"/>
      <c r="F8" s="13"/>
      <c r="G8" s="13"/>
      <c r="H8" s="15"/>
    </row>
    <row r="9" spans="1:9" s="16" customFormat="1" ht="21" thickBot="1" x14ac:dyDescent="0.35">
      <c r="B9" s="17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8" t="s">
        <v>6</v>
      </c>
      <c r="I9" s="88"/>
    </row>
    <row r="10" spans="1:9" s="16" customFormat="1" ht="30" customHeight="1" thickBot="1" x14ac:dyDescent="0.35">
      <c r="B10" s="164" t="s">
        <v>38</v>
      </c>
      <c r="C10" s="165" t="s">
        <v>112</v>
      </c>
      <c r="D10" s="145"/>
      <c r="E10" s="136"/>
      <c r="F10" s="145"/>
      <c r="G10" s="166"/>
      <c r="H10" s="167"/>
      <c r="I10" s="88"/>
    </row>
    <row r="11" spans="1:9" s="16" customFormat="1" ht="21" thickBot="1" x14ac:dyDescent="0.35">
      <c r="B11" s="168"/>
      <c r="C11" s="169"/>
      <c r="D11" s="103"/>
      <c r="E11" s="104"/>
      <c r="F11" s="103"/>
      <c r="G11" s="170"/>
      <c r="H11" s="171"/>
      <c r="I11" s="88"/>
    </row>
    <row r="12" spans="1:9" s="16" customFormat="1" ht="21" thickBot="1" x14ac:dyDescent="0.35">
      <c r="B12" s="172">
        <v>1</v>
      </c>
      <c r="C12" s="173" t="s">
        <v>40</v>
      </c>
      <c r="D12" s="174"/>
      <c r="E12" s="174"/>
      <c r="F12" s="174"/>
      <c r="G12" s="174"/>
      <c r="H12" s="79"/>
      <c r="I12" s="88"/>
    </row>
    <row r="13" spans="1:9" s="16" customFormat="1" x14ac:dyDescent="0.3">
      <c r="B13" s="23">
        <f>+B12+0.01</f>
        <v>1.01</v>
      </c>
      <c r="C13" s="175" t="s">
        <v>113</v>
      </c>
      <c r="D13" s="84">
        <v>1</v>
      </c>
      <c r="E13" s="84" t="s">
        <v>41</v>
      </c>
      <c r="F13" s="83"/>
      <c r="G13" s="83"/>
      <c r="H13" s="219"/>
      <c r="I13" s="88"/>
    </row>
    <row r="14" spans="1:9" s="16" customFormat="1" ht="21" thickBot="1" x14ac:dyDescent="0.35">
      <c r="B14" s="23">
        <f>+B13+0.01</f>
        <v>1.02</v>
      </c>
      <c r="C14" s="175" t="s">
        <v>114</v>
      </c>
      <c r="D14" s="84">
        <v>1.5</v>
      </c>
      <c r="E14" s="84" t="s">
        <v>115</v>
      </c>
      <c r="F14" s="83"/>
      <c r="G14" s="83"/>
      <c r="H14" s="220"/>
      <c r="I14" s="88"/>
    </row>
    <row r="15" spans="1:9" s="16" customFormat="1" ht="21" thickBot="1" x14ac:dyDescent="0.35">
      <c r="B15" s="81"/>
      <c r="C15" s="146"/>
      <c r="D15" s="146"/>
      <c r="E15" s="146"/>
      <c r="F15" s="146"/>
      <c r="G15" s="146"/>
      <c r="H15" s="221"/>
      <c r="I15" s="88"/>
    </row>
    <row r="16" spans="1:9" s="16" customFormat="1" ht="21" thickBot="1" x14ac:dyDescent="0.35">
      <c r="A16" s="77"/>
      <c r="B16" s="172">
        <v>2</v>
      </c>
      <c r="C16" s="173" t="s">
        <v>116</v>
      </c>
      <c r="D16" s="174"/>
      <c r="E16" s="174"/>
      <c r="F16" s="174"/>
      <c r="G16" s="174"/>
      <c r="H16" s="79"/>
      <c r="I16" s="88"/>
    </row>
    <row r="17" spans="1:9" s="16" customFormat="1" ht="21" thickBot="1" x14ac:dyDescent="0.35">
      <c r="A17" s="77"/>
      <c r="B17" s="19" t="s">
        <v>38</v>
      </c>
      <c r="C17" s="138" t="s">
        <v>33</v>
      </c>
      <c r="D17" s="146"/>
      <c r="E17" s="146"/>
      <c r="F17" s="146"/>
      <c r="G17" s="146"/>
      <c r="H17" s="22"/>
      <c r="I17" s="88"/>
    </row>
    <row r="18" spans="1:9" s="16" customFormat="1" x14ac:dyDescent="0.3">
      <c r="A18" s="77"/>
      <c r="B18" s="23">
        <f>B16+0.01</f>
        <v>2.0099999999999998</v>
      </c>
      <c r="C18" s="175" t="s">
        <v>55</v>
      </c>
      <c r="D18" s="25">
        <v>498.6</v>
      </c>
      <c r="E18" s="25" t="s">
        <v>12</v>
      </c>
      <c r="F18" s="26"/>
      <c r="G18" s="27"/>
      <c r="H18" s="28"/>
      <c r="I18" s="88"/>
    </row>
    <row r="19" spans="1:9" s="16" customFormat="1" ht="37.5" x14ac:dyDescent="0.3">
      <c r="A19" s="77"/>
      <c r="B19" s="23">
        <f>+B18+0.01</f>
        <v>2.0199999999999996</v>
      </c>
      <c r="C19" s="175" t="s">
        <v>117</v>
      </c>
      <c r="D19" s="25">
        <v>49.86</v>
      </c>
      <c r="E19" s="25" t="s">
        <v>35</v>
      </c>
      <c r="F19" s="26"/>
      <c r="G19" s="27"/>
      <c r="H19" s="28"/>
      <c r="I19" s="88"/>
    </row>
    <row r="20" spans="1:9" s="16" customFormat="1" ht="37.5" x14ac:dyDescent="0.3">
      <c r="A20" s="77"/>
      <c r="B20" s="23">
        <f>+B18+0.01</f>
        <v>2.0199999999999996</v>
      </c>
      <c r="C20" s="175" t="s">
        <v>34</v>
      </c>
      <c r="D20" s="25">
        <v>59.83</v>
      </c>
      <c r="E20" s="25" t="s">
        <v>35</v>
      </c>
      <c r="F20" s="26"/>
      <c r="G20" s="27"/>
      <c r="H20" s="28"/>
      <c r="I20" s="88"/>
    </row>
    <row r="21" spans="1:9" s="16" customFormat="1" x14ac:dyDescent="0.3">
      <c r="B21" s="23">
        <f>+B20+0.01</f>
        <v>2.0299999999999994</v>
      </c>
      <c r="C21" s="175" t="s">
        <v>118</v>
      </c>
      <c r="D21" s="25">
        <v>49.86</v>
      </c>
      <c r="E21" s="25" t="s">
        <v>35</v>
      </c>
      <c r="F21" s="26"/>
      <c r="G21" s="27"/>
      <c r="H21" s="28"/>
      <c r="I21" s="88"/>
    </row>
    <row r="22" spans="1:9" s="16" customFormat="1" ht="37.5" x14ac:dyDescent="0.3">
      <c r="B22" s="23">
        <f>+B21+0.01</f>
        <v>2.0399999999999991</v>
      </c>
      <c r="C22" s="175" t="s">
        <v>46</v>
      </c>
      <c r="D22" s="25">
        <v>498.6</v>
      </c>
      <c r="E22" s="25" t="s">
        <v>12</v>
      </c>
      <c r="F22" s="26"/>
      <c r="G22" s="27"/>
      <c r="H22" s="28"/>
      <c r="I22" s="88"/>
    </row>
    <row r="23" spans="1:9" s="16" customFormat="1" ht="21" thickBot="1" x14ac:dyDescent="0.35">
      <c r="B23" s="29"/>
      <c r="C23" s="176"/>
      <c r="D23" s="147"/>
      <c r="E23" s="147"/>
      <c r="F23" s="147"/>
      <c r="G23" s="147"/>
      <c r="H23" s="32"/>
      <c r="I23" s="88"/>
    </row>
    <row r="24" spans="1:9" s="16" customFormat="1" ht="21" thickBot="1" x14ac:dyDescent="0.35">
      <c r="B24" s="19" t="s">
        <v>42</v>
      </c>
      <c r="C24" s="138" t="s">
        <v>119</v>
      </c>
      <c r="D24" s="146"/>
      <c r="E24" s="146"/>
      <c r="F24" s="146"/>
      <c r="G24" s="146"/>
      <c r="H24" s="22"/>
      <c r="I24" s="88"/>
    </row>
    <row r="25" spans="1:9" s="16" customFormat="1" ht="49.5" customHeight="1" x14ac:dyDescent="0.3">
      <c r="B25" s="23">
        <f>+B22+0.01</f>
        <v>2.0499999999999989</v>
      </c>
      <c r="C25" s="175" t="s">
        <v>120</v>
      </c>
      <c r="D25" s="25">
        <v>19.940000000000001</v>
      </c>
      <c r="E25" s="25" t="s">
        <v>35</v>
      </c>
      <c r="F25" s="26"/>
      <c r="G25" s="27"/>
      <c r="H25" s="28"/>
      <c r="I25" s="88"/>
    </row>
    <row r="26" spans="1:9" s="16" customFormat="1" ht="21" thickBot="1" x14ac:dyDescent="0.35">
      <c r="B26" s="29"/>
      <c r="C26" s="176"/>
      <c r="D26" s="147"/>
      <c r="E26" s="147"/>
      <c r="F26" s="147"/>
      <c r="G26" s="147"/>
      <c r="H26" s="32"/>
      <c r="I26" s="88"/>
    </row>
    <row r="27" spans="1:9" s="16" customFormat="1" ht="21" thickBot="1" x14ac:dyDescent="0.35">
      <c r="B27" s="172">
        <v>3</v>
      </c>
      <c r="C27" s="173" t="s">
        <v>121</v>
      </c>
      <c r="D27" s="174"/>
      <c r="E27" s="174"/>
      <c r="F27" s="174"/>
      <c r="G27" s="174"/>
      <c r="H27" s="79"/>
      <c r="I27" s="88"/>
    </row>
    <row r="28" spans="1:9" s="16" customFormat="1" ht="21" thickBot="1" x14ac:dyDescent="0.35">
      <c r="B28" s="19" t="s">
        <v>38</v>
      </c>
      <c r="C28" s="138" t="s">
        <v>33</v>
      </c>
      <c r="D28" s="146"/>
      <c r="E28" s="146"/>
      <c r="F28" s="146"/>
      <c r="G28" s="146"/>
      <c r="H28" s="22"/>
      <c r="I28" s="88"/>
    </row>
    <row r="29" spans="1:9" s="16" customFormat="1" x14ac:dyDescent="0.3">
      <c r="B29" s="23">
        <f>+B27+0.01</f>
        <v>3.01</v>
      </c>
      <c r="C29" s="175" t="s">
        <v>55</v>
      </c>
      <c r="D29" s="25">
        <v>320</v>
      </c>
      <c r="E29" s="25" t="s">
        <v>12</v>
      </c>
      <c r="F29" s="26"/>
      <c r="G29" s="27"/>
      <c r="H29" s="28"/>
      <c r="I29" s="88"/>
    </row>
    <row r="30" spans="1:9" s="16" customFormat="1" ht="37.5" x14ac:dyDescent="0.3">
      <c r="B30" s="23">
        <f>+B29+0.01</f>
        <v>3.0199999999999996</v>
      </c>
      <c r="C30" s="175" t="s">
        <v>122</v>
      </c>
      <c r="D30" s="25">
        <v>32</v>
      </c>
      <c r="E30" s="25" t="s">
        <v>35</v>
      </c>
      <c r="F30" s="26"/>
      <c r="G30" s="27"/>
      <c r="H30" s="28"/>
      <c r="I30" s="88"/>
    </row>
    <row r="31" spans="1:9" s="16" customFormat="1" ht="37.5" x14ac:dyDescent="0.3">
      <c r="B31" s="23">
        <f>+B29+0.01</f>
        <v>3.0199999999999996</v>
      </c>
      <c r="C31" s="175" t="s">
        <v>34</v>
      </c>
      <c r="D31" s="25">
        <v>38.4</v>
      </c>
      <c r="E31" s="25" t="s">
        <v>35</v>
      </c>
      <c r="F31" s="26"/>
      <c r="G31" s="27"/>
      <c r="H31" s="28"/>
      <c r="I31" s="88"/>
    </row>
    <row r="32" spans="1:9" s="16" customFormat="1" x14ac:dyDescent="0.3">
      <c r="B32" s="23">
        <f>+B31+0.01</f>
        <v>3.0299999999999994</v>
      </c>
      <c r="C32" s="175" t="s">
        <v>123</v>
      </c>
      <c r="D32" s="25">
        <v>32</v>
      </c>
      <c r="E32" s="25" t="s">
        <v>35</v>
      </c>
      <c r="F32" s="26"/>
      <c r="G32" s="27"/>
      <c r="H32" s="28"/>
      <c r="I32" s="88"/>
    </row>
    <row r="33" spans="2:9" s="16" customFormat="1" ht="37.5" x14ac:dyDescent="0.3">
      <c r="B33" s="23">
        <f>+B32+0.01</f>
        <v>3.0399999999999991</v>
      </c>
      <c r="C33" s="175" t="s">
        <v>46</v>
      </c>
      <c r="D33" s="25">
        <v>320</v>
      </c>
      <c r="E33" s="25" t="s">
        <v>12</v>
      </c>
      <c r="F33" s="26"/>
      <c r="G33" s="27"/>
      <c r="H33" s="28"/>
      <c r="I33" s="88"/>
    </row>
    <row r="34" spans="2:9" s="16" customFormat="1" ht="21" thickBot="1" x14ac:dyDescent="0.35">
      <c r="B34" s="29"/>
      <c r="C34" s="176"/>
      <c r="D34" s="147"/>
      <c r="E34" s="147"/>
      <c r="F34" s="147"/>
      <c r="G34" s="147"/>
      <c r="H34" s="32"/>
      <c r="I34" s="88"/>
    </row>
    <row r="35" spans="2:9" s="16" customFormat="1" ht="21" thickBot="1" x14ac:dyDescent="0.35">
      <c r="B35" s="146" t="s">
        <v>42</v>
      </c>
      <c r="C35" s="138" t="s">
        <v>124</v>
      </c>
      <c r="D35" s="146"/>
      <c r="E35" s="146"/>
      <c r="F35" s="146"/>
      <c r="G35" s="146"/>
      <c r="H35" s="22"/>
      <c r="I35" s="88"/>
    </row>
    <row r="36" spans="2:9" s="16" customFormat="1" x14ac:dyDescent="0.3">
      <c r="B36" s="148">
        <f>+B33+0.01</f>
        <v>3.0499999999999989</v>
      </c>
      <c r="C36" s="24" t="s">
        <v>125</v>
      </c>
      <c r="D36" s="25">
        <v>8.4</v>
      </c>
      <c r="E36" s="25" t="s">
        <v>35</v>
      </c>
      <c r="F36" s="26"/>
      <c r="G36" s="27"/>
      <c r="H36" s="28"/>
      <c r="I36" s="88"/>
    </row>
    <row r="37" spans="2:9" s="16" customFormat="1" x14ac:dyDescent="0.3">
      <c r="B37" s="148">
        <f>+B36+0.01</f>
        <v>3.0599999999999987</v>
      </c>
      <c r="C37" s="24" t="s">
        <v>126</v>
      </c>
      <c r="D37" s="25">
        <v>10.08</v>
      </c>
      <c r="E37" s="25" t="s">
        <v>35</v>
      </c>
      <c r="F37" s="26"/>
      <c r="G37" s="27"/>
      <c r="H37" s="28"/>
      <c r="I37" s="88"/>
    </row>
    <row r="38" spans="2:9" s="16" customFormat="1" ht="56.25" x14ac:dyDescent="0.3">
      <c r="B38" s="177">
        <f t="shared" ref="B38:B39" si="0">+B37+0.01</f>
        <v>3.0699999999999985</v>
      </c>
      <c r="C38" s="24" t="s">
        <v>127</v>
      </c>
      <c r="D38" s="25">
        <v>12.6</v>
      </c>
      <c r="E38" s="25" t="s">
        <v>86</v>
      </c>
      <c r="F38" s="26"/>
      <c r="G38" s="27"/>
      <c r="H38" s="28"/>
      <c r="I38" s="88"/>
    </row>
    <row r="39" spans="2:9" s="16" customFormat="1" ht="56.25" x14ac:dyDescent="0.3">
      <c r="B39" s="177">
        <f t="shared" si="0"/>
        <v>3.0799999999999983</v>
      </c>
      <c r="C39" s="24" t="s">
        <v>128</v>
      </c>
      <c r="D39" s="25">
        <v>84</v>
      </c>
      <c r="E39" s="25" t="s">
        <v>44</v>
      </c>
      <c r="F39" s="26"/>
      <c r="G39" s="27"/>
      <c r="H39" s="28"/>
      <c r="I39" s="88"/>
    </row>
    <row r="40" spans="2:9" s="16" customFormat="1" ht="21" thickBot="1" x14ac:dyDescent="0.35">
      <c r="B40" s="29"/>
      <c r="C40" s="169"/>
      <c r="D40" s="178"/>
      <c r="E40" s="178"/>
      <c r="F40" s="108"/>
      <c r="G40" s="108"/>
      <c r="H40" s="32"/>
      <c r="I40" s="88"/>
    </row>
    <row r="41" spans="2:9" s="16" customFormat="1" ht="21" thickBot="1" x14ac:dyDescent="0.35">
      <c r="B41" s="172">
        <v>4</v>
      </c>
      <c r="C41" s="173" t="s">
        <v>129</v>
      </c>
      <c r="D41" s="174"/>
      <c r="E41" s="174"/>
      <c r="F41" s="174"/>
      <c r="G41" s="174"/>
      <c r="H41" s="79"/>
      <c r="I41" s="88"/>
    </row>
    <row r="42" spans="2:9" s="16" customFormat="1" ht="21" thickBot="1" x14ac:dyDescent="0.35">
      <c r="B42" s="19" t="s">
        <v>38</v>
      </c>
      <c r="C42" s="138" t="s">
        <v>130</v>
      </c>
      <c r="D42" s="146"/>
      <c r="E42" s="146"/>
      <c r="F42" s="146"/>
      <c r="G42" s="146"/>
      <c r="H42" s="22"/>
      <c r="I42" s="88"/>
    </row>
    <row r="43" spans="2:9" s="16" customFormat="1" x14ac:dyDescent="0.3">
      <c r="B43" s="23">
        <f>+B41+0.01</f>
        <v>4.01</v>
      </c>
      <c r="C43" s="175" t="s">
        <v>131</v>
      </c>
      <c r="D43" s="25">
        <v>7.8</v>
      </c>
      <c r="E43" s="25" t="s">
        <v>35</v>
      </c>
      <c r="F43" s="26"/>
      <c r="G43" s="27"/>
      <c r="H43" s="28"/>
      <c r="I43" s="88"/>
    </row>
    <row r="44" spans="2:9" s="16" customFormat="1" x14ac:dyDescent="0.3">
      <c r="B44" s="23">
        <f t="shared" ref="B44:B46" si="1">+B43+0.01</f>
        <v>4.0199999999999996</v>
      </c>
      <c r="C44" s="175" t="s">
        <v>132</v>
      </c>
      <c r="D44" s="25">
        <v>9.36</v>
      </c>
      <c r="E44" s="25" t="s">
        <v>35</v>
      </c>
      <c r="F44" s="26"/>
      <c r="G44" s="27"/>
      <c r="H44" s="28"/>
      <c r="I44" s="88"/>
    </row>
    <row r="45" spans="2:9" s="16" customFormat="1" x14ac:dyDescent="0.3">
      <c r="B45" s="23">
        <f t="shared" si="1"/>
        <v>4.0299999999999994</v>
      </c>
      <c r="C45" s="175" t="s">
        <v>133</v>
      </c>
      <c r="D45" s="25">
        <v>4.55</v>
      </c>
      <c r="E45" s="25" t="s">
        <v>35</v>
      </c>
      <c r="F45" s="26"/>
      <c r="G45" s="27"/>
      <c r="H45" s="28"/>
      <c r="I45" s="88"/>
    </row>
    <row r="46" spans="2:9" s="16" customFormat="1" ht="37.5" x14ac:dyDescent="0.3">
      <c r="B46" s="23">
        <f t="shared" si="1"/>
        <v>4.0399999999999991</v>
      </c>
      <c r="C46" s="175" t="s">
        <v>134</v>
      </c>
      <c r="D46" s="25">
        <v>3.25</v>
      </c>
      <c r="E46" s="25" t="s">
        <v>35</v>
      </c>
      <c r="F46" s="26"/>
      <c r="G46" s="27"/>
      <c r="H46" s="28"/>
      <c r="I46" s="88"/>
    </row>
    <row r="47" spans="2:9" s="16" customFormat="1" ht="21" thickBot="1" x14ac:dyDescent="0.35">
      <c r="B47" s="29"/>
      <c r="C47" s="176"/>
      <c r="D47" s="147"/>
      <c r="E47" s="147"/>
      <c r="F47" s="147"/>
      <c r="G47" s="147"/>
      <c r="H47" s="32"/>
      <c r="I47" s="88"/>
    </row>
    <row r="48" spans="2:9" s="16" customFormat="1" ht="21" thickBot="1" x14ac:dyDescent="0.35">
      <c r="B48" s="172">
        <v>5</v>
      </c>
      <c r="C48" s="173" t="s">
        <v>135</v>
      </c>
      <c r="D48" s="174"/>
      <c r="E48" s="174"/>
      <c r="F48" s="174"/>
      <c r="G48" s="174"/>
      <c r="H48" s="79"/>
      <c r="I48" s="88"/>
    </row>
    <row r="49" spans="2:9" s="16" customFormat="1" ht="21" thickBot="1" x14ac:dyDescent="0.35">
      <c r="B49" s="19" t="s">
        <v>38</v>
      </c>
      <c r="C49" s="138" t="s">
        <v>33</v>
      </c>
      <c r="D49" s="146"/>
      <c r="E49" s="146"/>
      <c r="F49" s="146"/>
      <c r="G49" s="146"/>
      <c r="H49" s="22"/>
      <c r="I49" s="88"/>
    </row>
    <row r="50" spans="2:9" s="16" customFormat="1" x14ac:dyDescent="0.3">
      <c r="B50" s="23">
        <f>+B48+0.01</f>
        <v>5.01</v>
      </c>
      <c r="C50" s="175" t="s">
        <v>55</v>
      </c>
      <c r="D50" s="25">
        <v>145.19999999999999</v>
      </c>
      <c r="E50" s="25" t="s">
        <v>12</v>
      </c>
      <c r="F50" s="26"/>
      <c r="G50" s="27"/>
      <c r="H50" s="28"/>
      <c r="I50" s="88"/>
    </row>
    <row r="51" spans="2:9" s="16" customFormat="1" ht="37.5" x14ac:dyDescent="0.3">
      <c r="B51" s="23">
        <f>+B50+0.01</f>
        <v>5.0199999999999996</v>
      </c>
      <c r="C51" s="175" t="s">
        <v>136</v>
      </c>
      <c r="D51" s="25">
        <v>14.52</v>
      </c>
      <c r="E51" s="25" t="s">
        <v>35</v>
      </c>
      <c r="F51" s="26"/>
      <c r="G51" s="27"/>
      <c r="H51" s="28"/>
      <c r="I51" s="88"/>
    </row>
    <row r="52" spans="2:9" s="16" customFormat="1" ht="37.5" x14ac:dyDescent="0.3">
      <c r="B52" s="23">
        <f>+B50+0.01</f>
        <v>5.0199999999999996</v>
      </c>
      <c r="C52" s="175" t="s">
        <v>34</v>
      </c>
      <c r="D52" s="25">
        <v>17.420000000000002</v>
      </c>
      <c r="E52" s="25" t="s">
        <v>35</v>
      </c>
      <c r="F52" s="26"/>
      <c r="G52" s="27"/>
      <c r="H52" s="28"/>
      <c r="I52" s="88"/>
    </row>
    <row r="53" spans="2:9" s="16" customFormat="1" x14ac:dyDescent="0.3">
      <c r="B53" s="23">
        <f>+B52+0.01</f>
        <v>5.0299999999999994</v>
      </c>
      <c r="C53" s="175" t="s">
        <v>137</v>
      </c>
      <c r="D53" s="25">
        <v>14.52</v>
      </c>
      <c r="E53" s="25" t="s">
        <v>35</v>
      </c>
      <c r="F53" s="26"/>
      <c r="G53" s="27"/>
      <c r="H53" s="28"/>
      <c r="I53" s="88"/>
    </row>
    <row r="54" spans="2:9" s="16" customFormat="1" ht="37.5" x14ac:dyDescent="0.3">
      <c r="B54" s="23">
        <f>+B53+0.01</f>
        <v>5.0399999999999991</v>
      </c>
      <c r="C54" s="175" t="s">
        <v>46</v>
      </c>
      <c r="D54" s="25">
        <v>145.19999999999999</v>
      </c>
      <c r="E54" s="25" t="s">
        <v>12</v>
      </c>
      <c r="F54" s="26"/>
      <c r="G54" s="27"/>
      <c r="H54" s="28"/>
      <c r="I54" s="88"/>
    </row>
    <row r="55" spans="2:9" s="16" customFormat="1" ht="21" thickBot="1" x14ac:dyDescent="0.35">
      <c r="B55" s="29"/>
      <c r="C55" s="176"/>
      <c r="D55" s="147"/>
      <c r="E55" s="147"/>
      <c r="F55" s="147"/>
      <c r="G55" s="147"/>
      <c r="H55" s="32"/>
      <c r="I55" s="88"/>
    </row>
    <row r="56" spans="2:9" s="16" customFormat="1" ht="21" thickBot="1" x14ac:dyDescent="0.35">
      <c r="B56" s="19" t="s">
        <v>42</v>
      </c>
      <c r="C56" s="20" t="s">
        <v>138</v>
      </c>
      <c r="D56" s="138"/>
      <c r="E56" s="138"/>
      <c r="F56" s="138"/>
      <c r="G56" s="138"/>
      <c r="H56" s="179"/>
      <c r="I56" s="88"/>
    </row>
    <row r="57" spans="2:9" s="16" customFormat="1" x14ac:dyDescent="0.3">
      <c r="B57" s="140">
        <f>+B54+0.01</f>
        <v>5.0499999999999989</v>
      </c>
      <c r="C57" s="90" t="s">
        <v>139</v>
      </c>
      <c r="D57" s="180">
        <v>43.56</v>
      </c>
      <c r="E57" s="181" t="s">
        <v>35</v>
      </c>
      <c r="F57" s="86"/>
      <c r="G57" s="144"/>
      <c r="H57" s="182"/>
      <c r="I57" s="88"/>
    </row>
    <row r="58" spans="2:9" s="16" customFormat="1" x14ac:dyDescent="0.3">
      <c r="B58" s="183">
        <f>B57+0.01</f>
        <v>5.0599999999999987</v>
      </c>
      <c r="C58" s="184" t="s">
        <v>140</v>
      </c>
      <c r="D58" s="180">
        <v>52.27</v>
      </c>
      <c r="E58" s="181" t="s">
        <v>47</v>
      </c>
      <c r="F58" s="86"/>
      <c r="G58" s="144"/>
      <c r="H58" s="182"/>
      <c r="I58" s="88"/>
    </row>
    <row r="59" spans="2:9" s="16" customFormat="1" ht="38.25" thickBot="1" x14ac:dyDescent="0.35">
      <c r="B59" s="183">
        <f t="shared" ref="B59" si="2">B58+0.01</f>
        <v>5.0699999999999985</v>
      </c>
      <c r="C59" s="143" t="s">
        <v>141</v>
      </c>
      <c r="D59" s="180">
        <v>58.08</v>
      </c>
      <c r="E59" s="181" t="s">
        <v>86</v>
      </c>
      <c r="F59" s="86"/>
      <c r="G59" s="144"/>
      <c r="H59" s="182"/>
      <c r="I59" s="88"/>
    </row>
    <row r="60" spans="2:9" s="16" customFormat="1" ht="21" thickBot="1" x14ac:dyDescent="0.35">
      <c r="B60" s="102"/>
      <c r="C60" s="185"/>
      <c r="D60" s="186"/>
      <c r="E60" s="187"/>
      <c r="F60" s="186"/>
      <c r="G60" s="186"/>
      <c r="H60" s="109"/>
      <c r="I60" s="88"/>
    </row>
    <row r="61" spans="2:9" s="16" customFormat="1" ht="21" thickBot="1" x14ac:dyDescent="0.35">
      <c r="B61" s="172">
        <v>6</v>
      </c>
      <c r="C61" s="173" t="s">
        <v>105</v>
      </c>
      <c r="D61" s="174"/>
      <c r="E61" s="174"/>
      <c r="F61" s="174"/>
      <c r="G61" s="174"/>
      <c r="H61" s="79"/>
      <c r="I61" s="88"/>
    </row>
    <row r="62" spans="2:9" s="16" customFormat="1" ht="21" thickBot="1" x14ac:dyDescent="0.35">
      <c r="B62" s="19" t="s">
        <v>38</v>
      </c>
      <c r="C62" s="138" t="s">
        <v>33</v>
      </c>
      <c r="D62" s="146"/>
      <c r="E62" s="146"/>
      <c r="F62" s="146"/>
      <c r="G62" s="146"/>
      <c r="H62" s="22"/>
      <c r="I62" s="88"/>
    </row>
    <row r="63" spans="2:9" s="16" customFormat="1" x14ac:dyDescent="0.3">
      <c r="B63" s="23">
        <f>+B61+0.01</f>
        <v>6.01</v>
      </c>
      <c r="C63" s="175" t="s">
        <v>55</v>
      </c>
      <c r="D63" s="25">
        <v>86</v>
      </c>
      <c r="E63" s="25" t="s">
        <v>12</v>
      </c>
      <c r="F63" s="26"/>
      <c r="G63" s="27"/>
      <c r="H63" s="28"/>
      <c r="I63" s="88"/>
    </row>
    <row r="64" spans="2:9" s="16" customFormat="1" ht="37.5" x14ac:dyDescent="0.3">
      <c r="B64" s="23">
        <f>+B63+0.01</f>
        <v>6.02</v>
      </c>
      <c r="C64" s="175" t="s">
        <v>142</v>
      </c>
      <c r="D64" s="25">
        <v>8.6</v>
      </c>
      <c r="E64" s="25" t="s">
        <v>35</v>
      </c>
      <c r="F64" s="26"/>
      <c r="G64" s="27"/>
      <c r="H64" s="28"/>
      <c r="I64" s="88"/>
    </row>
    <row r="65" spans="2:9" s="16" customFormat="1" ht="37.5" x14ac:dyDescent="0.3">
      <c r="B65" s="23">
        <f>+B63+0.01</f>
        <v>6.02</v>
      </c>
      <c r="C65" s="175" t="s">
        <v>34</v>
      </c>
      <c r="D65" s="25">
        <v>10.32</v>
      </c>
      <c r="E65" s="25" t="s">
        <v>35</v>
      </c>
      <c r="F65" s="26"/>
      <c r="G65" s="27"/>
      <c r="H65" s="28"/>
      <c r="I65" s="88"/>
    </row>
    <row r="66" spans="2:9" s="16" customFormat="1" x14ac:dyDescent="0.3">
      <c r="B66" s="23">
        <f>+B65+0.01</f>
        <v>6.0299999999999994</v>
      </c>
      <c r="C66" s="175" t="s">
        <v>143</v>
      </c>
      <c r="D66" s="25">
        <v>8.6</v>
      </c>
      <c r="E66" s="25" t="s">
        <v>35</v>
      </c>
      <c r="F66" s="26"/>
      <c r="G66" s="27"/>
      <c r="H66" s="28"/>
      <c r="I66" s="88"/>
    </row>
    <row r="67" spans="2:9" s="16" customFormat="1" ht="37.5" x14ac:dyDescent="0.3">
      <c r="B67" s="23">
        <f>+B66+0.01</f>
        <v>6.0399999999999991</v>
      </c>
      <c r="C67" s="175" t="s">
        <v>46</v>
      </c>
      <c r="D67" s="25">
        <v>86</v>
      </c>
      <c r="E67" s="25" t="s">
        <v>12</v>
      </c>
      <c r="F67" s="26"/>
      <c r="G67" s="27"/>
      <c r="H67" s="28"/>
      <c r="I67" s="88"/>
    </row>
    <row r="68" spans="2:9" s="16" customFormat="1" ht="21" thickBot="1" x14ac:dyDescent="0.35">
      <c r="B68" s="29"/>
      <c r="C68" s="176"/>
      <c r="D68" s="147"/>
      <c r="E68" s="147"/>
      <c r="F68" s="147"/>
      <c r="G68" s="147"/>
      <c r="H68" s="32"/>
      <c r="I68" s="88"/>
    </row>
    <row r="69" spans="2:9" s="16" customFormat="1" ht="21" thickBot="1" x14ac:dyDescent="0.35">
      <c r="B69" s="19" t="s">
        <v>42</v>
      </c>
      <c r="C69" s="20" t="s">
        <v>138</v>
      </c>
      <c r="D69" s="138"/>
      <c r="E69" s="138"/>
      <c r="F69" s="138"/>
      <c r="G69" s="138"/>
      <c r="H69" s="179"/>
      <c r="I69" s="88"/>
    </row>
    <row r="70" spans="2:9" s="16" customFormat="1" x14ac:dyDescent="0.3">
      <c r="B70" s="140">
        <f>+B67+0.01</f>
        <v>6.0499999999999989</v>
      </c>
      <c r="C70" s="90" t="s">
        <v>144</v>
      </c>
      <c r="D70" s="180">
        <v>34.19</v>
      </c>
      <c r="E70" s="181" t="s">
        <v>35</v>
      </c>
      <c r="F70" s="86"/>
      <c r="G70" s="144"/>
      <c r="H70" s="219"/>
      <c r="I70" s="88"/>
    </row>
    <row r="71" spans="2:9" s="16" customFormat="1" x14ac:dyDescent="0.3">
      <c r="B71" s="183">
        <f>B70+0.01</f>
        <v>6.0599999999999987</v>
      </c>
      <c r="C71" s="184" t="s">
        <v>140</v>
      </c>
      <c r="D71" s="180">
        <v>41.03</v>
      </c>
      <c r="E71" s="181" t="s">
        <v>47</v>
      </c>
      <c r="F71" s="86"/>
      <c r="G71" s="144"/>
      <c r="H71" s="220"/>
      <c r="I71" s="88"/>
    </row>
    <row r="72" spans="2:9" s="16" customFormat="1" ht="37.5" x14ac:dyDescent="0.3">
      <c r="B72" s="183">
        <f t="shared" ref="B72" si="3">B71+0.01</f>
        <v>6.0699999999999985</v>
      </c>
      <c r="C72" s="143" t="s">
        <v>145</v>
      </c>
      <c r="D72" s="180">
        <v>45.58</v>
      </c>
      <c r="E72" s="181" t="s">
        <v>86</v>
      </c>
      <c r="F72" s="86"/>
      <c r="G72" s="144"/>
      <c r="H72" s="220"/>
      <c r="I72" s="88"/>
    </row>
    <row r="73" spans="2:9" s="16" customFormat="1" ht="21" thickBot="1" x14ac:dyDescent="0.35">
      <c r="B73" s="102"/>
      <c r="C73" s="185"/>
      <c r="D73" s="186"/>
      <c r="E73" s="187"/>
      <c r="F73" s="186"/>
      <c r="G73" s="186"/>
      <c r="H73" s="221"/>
      <c r="I73" s="88"/>
    </row>
    <row r="74" spans="2:9" s="16" customFormat="1" ht="21" thickBot="1" x14ac:dyDescent="0.35">
      <c r="B74" s="172">
        <v>7</v>
      </c>
      <c r="C74" s="173" t="s">
        <v>146</v>
      </c>
      <c r="D74" s="174"/>
      <c r="E74" s="174"/>
      <c r="F74" s="174"/>
      <c r="G74" s="174"/>
      <c r="H74" s="79"/>
      <c r="I74" s="88"/>
    </row>
    <row r="75" spans="2:9" s="16" customFormat="1" ht="21" thickBot="1" x14ac:dyDescent="0.35">
      <c r="B75" s="19" t="s">
        <v>38</v>
      </c>
      <c r="C75" s="138" t="s">
        <v>33</v>
      </c>
      <c r="D75" s="146"/>
      <c r="E75" s="146"/>
      <c r="F75" s="146"/>
      <c r="G75" s="146"/>
      <c r="H75" s="22"/>
      <c r="I75" s="88"/>
    </row>
    <row r="76" spans="2:9" s="16" customFormat="1" x14ac:dyDescent="0.3">
      <c r="B76" s="23">
        <f>+B74+0.01</f>
        <v>7.01</v>
      </c>
      <c r="C76" s="175" t="s">
        <v>55</v>
      </c>
      <c r="D76" s="25">
        <v>120</v>
      </c>
      <c r="E76" s="25" t="s">
        <v>12</v>
      </c>
      <c r="F76" s="26"/>
      <c r="G76" s="27"/>
      <c r="H76" s="28"/>
      <c r="I76" s="88"/>
    </row>
    <row r="77" spans="2:9" s="16" customFormat="1" ht="37.5" x14ac:dyDescent="0.3">
      <c r="B77" s="23">
        <f>+B76+0.01</f>
        <v>7.02</v>
      </c>
      <c r="C77" s="175" t="s">
        <v>147</v>
      </c>
      <c r="D77" s="25">
        <v>12</v>
      </c>
      <c r="E77" s="25" t="s">
        <v>35</v>
      </c>
      <c r="F77" s="26"/>
      <c r="G77" s="27"/>
      <c r="H77" s="28"/>
      <c r="I77" s="88"/>
    </row>
    <row r="78" spans="2:9" s="16" customFormat="1" ht="37.5" x14ac:dyDescent="0.3">
      <c r="B78" s="23">
        <f>+B76+0.01</f>
        <v>7.02</v>
      </c>
      <c r="C78" s="175" t="s">
        <v>34</v>
      </c>
      <c r="D78" s="25">
        <v>14.4</v>
      </c>
      <c r="E78" s="25" t="s">
        <v>35</v>
      </c>
      <c r="F78" s="26"/>
      <c r="G78" s="27"/>
      <c r="H78" s="28"/>
      <c r="I78" s="88"/>
    </row>
    <row r="79" spans="2:9" s="16" customFormat="1" x14ac:dyDescent="0.3">
      <c r="B79" s="23">
        <f>+B78+0.01</f>
        <v>7.0299999999999994</v>
      </c>
      <c r="C79" s="175" t="s">
        <v>148</v>
      </c>
      <c r="D79" s="25">
        <v>12</v>
      </c>
      <c r="E79" s="25" t="s">
        <v>35</v>
      </c>
      <c r="F79" s="26"/>
      <c r="G79" s="27"/>
      <c r="H79" s="28"/>
      <c r="I79" s="88"/>
    </row>
    <row r="80" spans="2:9" s="16" customFormat="1" ht="37.5" x14ac:dyDescent="0.3">
      <c r="B80" s="23">
        <f>+B79+0.01</f>
        <v>7.0399999999999991</v>
      </c>
      <c r="C80" s="175" t="s">
        <v>46</v>
      </c>
      <c r="D80" s="25">
        <v>120</v>
      </c>
      <c r="E80" s="25" t="s">
        <v>12</v>
      </c>
      <c r="F80" s="26"/>
      <c r="G80" s="27"/>
      <c r="H80" s="28"/>
      <c r="I80" s="88"/>
    </row>
    <row r="81" spans="1:9" s="16" customFormat="1" ht="21" thickBot="1" x14ac:dyDescent="0.35">
      <c r="A81" s="77"/>
      <c r="B81" s="29"/>
      <c r="C81" s="176"/>
      <c r="D81" s="147"/>
      <c r="E81" s="147"/>
      <c r="F81" s="147"/>
      <c r="G81" s="147"/>
      <c r="H81" s="32"/>
      <c r="I81" s="88"/>
    </row>
    <row r="82" spans="1:9" s="16" customFormat="1" ht="21" thickBot="1" x14ac:dyDescent="0.35">
      <c r="B82" s="172">
        <v>8</v>
      </c>
      <c r="C82" s="173" t="s">
        <v>149</v>
      </c>
      <c r="D82" s="174"/>
      <c r="E82" s="174"/>
      <c r="F82" s="174"/>
      <c r="G82" s="174"/>
      <c r="H82" s="79"/>
      <c r="I82" s="88"/>
    </row>
    <row r="83" spans="1:9" s="16" customFormat="1" ht="21" thickBot="1" x14ac:dyDescent="0.35">
      <c r="A83" s="77"/>
      <c r="B83" s="19" t="s">
        <v>38</v>
      </c>
      <c r="C83" s="138" t="s">
        <v>33</v>
      </c>
      <c r="D83" s="146"/>
      <c r="E83" s="146"/>
      <c r="F83" s="146"/>
      <c r="G83" s="146"/>
      <c r="H83" s="22"/>
      <c r="I83" s="88"/>
    </row>
    <row r="84" spans="1:9" s="16" customFormat="1" x14ac:dyDescent="0.3">
      <c r="B84" s="23">
        <f>B82+0.01</f>
        <v>8.01</v>
      </c>
      <c r="C84" s="175" t="s">
        <v>55</v>
      </c>
      <c r="D84" s="25">
        <v>136.80000000000001</v>
      </c>
      <c r="E84" s="25" t="s">
        <v>12</v>
      </c>
      <c r="F84" s="26"/>
      <c r="G84" s="27"/>
      <c r="H84" s="28"/>
      <c r="I84" s="88"/>
    </row>
    <row r="85" spans="1:9" s="16" customFormat="1" ht="37.5" x14ac:dyDescent="0.3">
      <c r="B85" s="23">
        <f>+B84+0.01</f>
        <v>8.02</v>
      </c>
      <c r="C85" s="175" t="s">
        <v>150</v>
      </c>
      <c r="D85" s="25">
        <v>13.68</v>
      </c>
      <c r="E85" s="25" t="s">
        <v>35</v>
      </c>
      <c r="F85" s="26"/>
      <c r="G85" s="27"/>
      <c r="H85" s="28"/>
      <c r="I85" s="88"/>
    </row>
    <row r="86" spans="1:9" s="16" customFormat="1" ht="37.5" x14ac:dyDescent="0.3">
      <c r="B86" s="23">
        <f>+B84+0.01</f>
        <v>8.02</v>
      </c>
      <c r="C86" s="175" t="s">
        <v>34</v>
      </c>
      <c r="D86" s="25">
        <v>16.420000000000002</v>
      </c>
      <c r="E86" s="25" t="s">
        <v>35</v>
      </c>
      <c r="F86" s="26"/>
      <c r="G86" s="27"/>
      <c r="H86" s="28"/>
      <c r="I86" s="88"/>
    </row>
    <row r="87" spans="1:9" s="16" customFormat="1" x14ac:dyDescent="0.3">
      <c r="A87" s="77"/>
      <c r="B87" s="23">
        <f>+B86+0.01</f>
        <v>8.0299999999999994</v>
      </c>
      <c r="C87" s="175" t="s">
        <v>151</v>
      </c>
      <c r="D87" s="25">
        <v>13.68</v>
      </c>
      <c r="E87" s="25" t="s">
        <v>35</v>
      </c>
      <c r="F87" s="26"/>
      <c r="G87" s="27"/>
      <c r="H87" s="28"/>
      <c r="I87" s="88"/>
    </row>
    <row r="88" spans="1:9" s="16" customFormat="1" ht="37.5" x14ac:dyDescent="0.3">
      <c r="A88" s="77"/>
      <c r="B88" s="23">
        <f>+B87+0.01</f>
        <v>8.0399999999999991</v>
      </c>
      <c r="C88" s="175" t="s">
        <v>46</v>
      </c>
      <c r="D88" s="25">
        <v>136.80000000000001</v>
      </c>
      <c r="E88" s="25" t="s">
        <v>12</v>
      </c>
      <c r="F88" s="26"/>
      <c r="G88" s="27"/>
      <c r="H88" s="28"/>
      <c r="I88" s="88"/>
    </row>
    <row r="89" spans="1:9" s="16" customFormat="1" ht="21" thickBot="1" x14ac:dyDescent="0.35">
      <c r="A89" s="77"/>
      <c r="B89" s="29"/>
      <c r="C89" s="176"/>
      <c r="D89" s="147"/>
      <c r="E89" s="147"/>
      <c r="F89" s="147"/>
      <c r="G89" s="147"/>
      <c r="H89" s="32"/>
      <c r="I89" s="88"/>
    </row>
    <row r="90" spans="1:9" s="16" customFormat="1" ht="21" thickBot="1" x14ac:dyDescent="0.35">
      <c r="A90" s="77"/>
      <c r="B90" s="188" t="s">
        <v>42</v>
      </c>
      <c r="C90" s="189" t="s">
        <v>152</v>
      </c>
      <c r="D90" s="190"/>
      <c r="E90" s="191"/>
      <c r="F90" s="190"/>
      <c r="G90" s="192"/>
      <c r="H90" s="131"/>
      <c r="I90" s="88"/>
    </row>
    <row r="91" spans="1:9" s="16" customFormat="1" x14ac:dyDescent="0.3">
      <c r="A91" s="77"/>
      <c r="B91" s="193">
        <f>+B88</f>
        <v>8.0399999999999991</v>
      </c>
      <c r="C91" s="90" t="s">
        <v>153</v>
      </c>
      <c r="D91" s="180">
        <v>31.92</v>
      </c>
      <c r="E91" s="181" t="s">
        <v>44</v>
      </c>
      <c r="F91" s="86"/>
      <c r="G91" s="144"/>
      <c r="H91" s="182"/>
      <c r="I91" s="88"/>
    </row>
    <row r="92" spans="1:9" s="16" customFormat="1" ht="37.5" x14ac:dyDescent="0.3">
      <c r="A92" s="77"/>
      <c r="B92" s="183">
        <f>B91+0.01</f>
        <v>8.0499999999999989</v>
      </c>
      <c r="C92" s="143" t="s">
        <v>154</v>
      </c>
      <c r="D92" s="194">
        <v>43.09</v>
      </c>
      <c r="E92" s="195" t="s">
        <v>35</v>
      </c>
      <c r="F92" s="194"/>
      <c r="G92" s="144"/>
      <c r="H92" s="182"/>
      <c r="I92" s="88"/>
    </row>
    <row r="93" spans="1:9" s="16" customFormat="1" ht="37.5" x14ac:dyDescent="0.3">
      <c r="A93" s="77"/>
      <c r="B93" s="183">
        <f>B92+0.01</f>
        <v>8.0599999999999987</v>
      </c>
      <c r="C93" s="196" t="s">
        <v>58</v>
      </c>
      <c r="D93" s="194">
        <v>106.4</v>
      </c>
      <c r="E93" s="195" t="s">
        <v>12</v>
      </c>
      <c r="F93" s="194"/>
      <c r="G93" s="144"/>
      <c r="H93" s="182"/>
      <c r="I93" s="88"/>
    </row>
    <row r="94" spans="1:9" s="16" customFormat="1" ht="21" thickBot="1" x14ac:dyDescent="0.35">
      <c r="A94" s="77"/>
      <c r="B94" s="102"/>
      <c r="C94" s="30"/>
      <c r="D94" s="197"/>
      <c r="E94" s="198"/>
      <c r="F94" s="197"/>
      <c r="G94" s="144"/>
      <c r="H94" s="89"/>
      <c r="I94" s="88"/>
    </row>
    <row r="95" spans="1:9" s="16" customFormat="1" ht="21" thickBot="1" x14ac:dyDescent="0.35">
      <c r="A95" s="77"/>
      <c r="B95" s="137" t="s">
        <v>111</v>
      </c>
      <c r="C95" s="20" t="s">
        <v>43</v>
      </c>
      <c r="D95" s="20"/>
      <c r="E95" s="20"/>
      <c r="F95" s="20"/>
      <c r="G95" s="20"/>
      <c r="H95" s="22"/>
      <c r="I95" s="88"/>
    </row>
    <row r="96" spans="1:9" s="16" customFormat="1" x14ac:dyDescent="0.3">
      <c r="A96" s="77"/>
      <c r="B96" s="132">
        <f>+B93+0.01</f>
        <v>8.0699999999999985</v>
      </c>
      <c r="C96" s="24" t="s">
        <v>155</v>
      </c>
      <c r="D96" s="26">
        <v>13.68</v>
      </c>
      <c r="E96" s="25" t="s">
        <v>35</v>
      </c>
      <c r="F96" s="26"/>
      <c r="G96" s="27"/>
      <c r="H96" s="28"/>
      <c r="I96" s="88"/>
    </row>
    <row r="97" spans="1:9" s="16" customFormat="1" ht="37.5" x14ac:dyDescent="0.3">
      <c r="A97" s="77"/>
      <c r="B97" s="132">
        <f t="shared" ref="B97:B99" si="4">+B96+0.01</f>
        <v>8.0799999999999983</v>
      </c>
      <c r="C97" s="24" t="s">
        <v>45</v>
      </c>
      <c r="D97" s="26">
        <v>6.84</v>
      </c>
      <c r="E97" s="25" t="s">
        <v>86</v>
      </c>
      <c r="F97" s="26"/>
      <c r="G97" s="27"/>
      <c r="H97" s="222"/>
      <c r="I97" s="88"/>
    </row>
    <row r="98" spans="1:9" s="16" customFormat="1" ht="37.5" x14ac:dyDescent="0.3">
      <c r="A98" s="77"/>
      <c r="B98" s="132">
        <f t="shared" si="4"/>
        <v>8.0899999999999981</v>
      </c>
      <c r="C98" s="24" t="s">
        <v>34</v>
      </c>
      <c r="D98" s="26">
        <v>16.420000000000002</v>
      </c>
      <c r="E98" s="25" t="s">
        <v>35</v>
      </c>
      <c r="F98" s="26"/>
      <c r="G98" s="27"/>
      <c r="H98" s="222"/>
      <c r="I98" s="88"/>
    </row>
    <row r="99" spans="1:9" s="16" customFormat="1" ht="37.5" x14ac:dyDescent="0.3">
      <c r="A99" s="77"/>
      <c r="B99" s="132">
        <f t="shared" si="4"/>
        <v>8.0999999999999979</v>
      </c>
      <c r="C99" s="24" t="s">
        <v>87</v>
      </c>
      <c r="D99" s="26">
        <v>68.400000000000006</v>
      </c>
      <c r="E99" s="25" t="s">
        <v>44</v>
      </c>
      <c r="F99" s="26"/>
      <c r="G99" s="107"/>
      <c r="H99" s="222"/>
      <c r="I99" s="88"/>
    </row>
    <row r="100" spans="1:9" s="16" customFormat="1" ht="21" thickBot="1" x14ac:dyDescent="0.35">
      <c r="A100" s="77"/>
      <c r="B100" s="102"/>
      <c r="C100" s="30"/>
      <c r="D100" s="103"/>
      <c r="E100" s="104"/>
      <c r="F100" s="26"/>
      <c r="G100" s="108"/>
      <c r="H100" s="223"/>
      <c r="I100" s="88"/>
    </row>
    <row r="101" spans="1:9" s="16" customFormat="1" ht="21" thickBot="1" x14ac:dyDescent="0.35">
      <c r="A101" s="77"/>
      <c r="B101" s="19" t="s">
        <v>156</v>
      </c>
      <c r="C101" s="199" t="s">
        <v>157</v>
      </c>
      <c r="D101" s="199"/>
      <c r="E101" s="199"/>
      <c r="F101" s="199"/>
      <c r="G101" s="199"/>
      <c r="H101" s="200"/>
      <c r="I101" s="88"/>
    </row>
    <row r="102" spans="1:9" s="16" customFormat="1" x14ac:dyDescent="0.3">
      <c r="A102" s="77"/>
      <c r="B102" s="23">
        <f>+B99+0.01</f>
        <v>8.1099999999999977</v>
      </c>
      <c r="C102" s="175" t="s">
        <v>158</v>
      </c>
      <c r="D102" s="25">
        <v>5.67</v>
      </c>
      <c r="E102" s="25" t="s">
        <v>35</v>
      </c>
      <c r="F102" s="26"/>
      <c r="G102" s="27"/>
      <c r="H102" s="28"/>
      <c r="I102" s="88"/>
    </row>
    <row r="103" spans="1:9" s="16" customFormat="1" x14ac:dyDescent="0.3">
      <c r="A103" s="77"/>
      <c r="B103" s="23">
        <f t="shared" ref="B103:B105" si="5">+B102+0.01</f>
        <v>8.1199999999999974</v>
      </c>
      <c r="C103" s="175" t="s">
        <v>132</v>
      </c>
      <c r="D103" s="25">
        <v>6.81</v>
      </c>
      <c r="E103" s="25" t="s">
        <v>35</v>
      </c>
      <c r="F103" s="26"/>
      <c r="G103" s="27"/>
      <c r="H103" s="28"/>
      <c r="I103" s="88"/>
    </row>
    <row r="104" spans="1:9" s="16" customFormat="1" x14ac:dyDescent="0.3">
      <c r="A104" s="77"/>
      <c r="B104" s="23">
        <f t="shared" si="5"/>
        <v>8.1299999999999972</v>
      </c>
      <c r="C104" s="175" t="s">
        <v>159</v>
      </c>
      <c r="D104" s="25">
        <v>3.31</v>
      </c>
      <c r="E104" s="25" t="s">
        <v>35</v>
      </c>
      <c r="F104" s="26"/>
      <c r="G104" s="27"/>
      <c r="H104" s="28"/>
      <c r="I104" s="88"/>
    </row>
    <row r="105" spans="1:9" s="16" customFormat="1" ht="37.5" x14ac:dyDescent="0.3">
      <c r="A105" s="77"/>
      <c r="B105" s="23">
        <f t="shared" si="5"/>
        <v>8.139999999999997</v>
      </c>
      <c r="C105" s="175" t="s">
        <v>160</v>
      </c>
      <c r="D105" s="25">
        <v>2.36</v>
      </c>
      <c r="E105" s="25" t="s">
        <v>35</v>
      </c>
      <c r="F105" s="26"/>
      <c r="G105" s="27"/>
      <c r="H105" s="28"/>
      <c r="I105" s="88"/>
    </row>
    <row r="106" spans="1:9" s="16" customFormat="1" ht="21" thickBot="1" x14ac:dyDescent="0.35">
      <c r="A106" s="77"/>
      <c r="B106" s="29"/>
      <c r="C106" s="176"/>
      <c r="D106" s="147"/>
      <c r="E106" s="147"/>
      <c r="F106" s="147"/>
      <c r="G106" s="147"/>
      <c r="H106" s="32"/>
      <c r="I106" s="88"/>
    </row>
    <row r="107" spans="1:9" s="16" customFormat="1" ht="21" thickBot="1" x14ac:dyDescent="0.35">
      <c r="A107" s="77"/>
      <c r="B107" s="19" t="s">
        <v>161</v>
      </c>
      <c r="C107" s="20" t="s">
        <v>138</v>
      </c>
      <c r="D107" s="138"/>
      <c r="E107" s="138"/>
      <c r="F107" s="138"/>
      <c r="G107" s="138"/>
      <c r="H107" s="179"/>
      <c r="I107" s="88"/>
    </row>
    <row r="108" spans="1:9" s="16" customFormat="1" x14ac:dyDescent="0.3">
      <c r="A108" s="77"/>
      <c r="B108" s="140">
        <f>+B105+0.01</f>
        <v>8.1499999999999968</v>
      </c>
      <c r="C108" s="90" t="s">
        <v>162</v>
      </c>
      <c r="D108" s="180">
        <v>39.44</v>
      </c>
      <c r="E108" s="181" t="s">
        <v>35</v>
      </c>
      <c r="F108" s="86"/>
      <c r="G108" s="144"/>
      <c r="H108" s="182"/>
      <c r="I108" s="88"/>
    </row>
    <row r="109" spans="1:9" s="16" customFormat="1" x14ac:dyDescent="0.3">
      <c r="A109" s="77"/>
      <c r="B109" s="183">
        <f>B108+0.01</f>
        <v>8.1599999999999966</v>
      </c>
      <c r="C109" s="184" t="s">
        <v>140</v>
      </c>
      <c r="D109" s="180">
        <v>47.33</v>
      </c>
      <c r="E109" s="181" t="s">
        <v>47</v>
      </c>
      <c r="F109" s="86"/>
      <c r="G109" s="144"/>
      <c r="H109" s="182"/>
      <c r="I109" s="88"/>
    </row>
    <row r="110" spans="1:9" s="16" customFormat="1" ht="38.25" thickBot="1" x14ac:dyDescent="0.35">
      <c r="A110" s="77"/>
      <c r="B110" s="183">
        <f t="shared" ref="B110" si="6">B109+0.01</f>
        <v>8.1699999999999964</v>
      </c>
      <c r="C110" s="143" t="s">
        <v>163</v>
      </c>
      <c r="D110" s="180">
        <v>52.59</v>
      </c>
      <c r="E110" s="181" t="s">
        <v>86</v>
      </c>
      <c r="F110" s="86"/>
      <c r="G110" s="144"/>
      <c r="H110" s="182"/>
      <c r="I110" s="88"/>
    </row>
    <row r="111" spans="1:9" s="16" customFormat="1" ht="21" thickBot="1" x14ac:dyDescent="0.35">
      <c r="A111" s="77"/>
      <c r="B111" s="102"/>
      <c r="C111" s="185"/>
      <c r="D111" s="186"/>
      <c r="E111" s="187"/>
      <c r="F111" s="186"/>
      <c r="G111" s="186"/>
      <c r="H111" s="109"/>
      <c r="I111" s="88"/>
    </row>
    <row r="112" spans="1:9" s="16" customFormat="1" ht="21" thickBot="1" x14ac:dyDescent="0.35">
      <c r="A112" s="77"/>
      <c r="B112" s="172">
        <v>9</v>
      </c>
      <c r="C112" s="173" t="s">
        <v>164</v>
      </c>
      <c r="D112" s="174"/>
      <c r="E112" s="174"/>
      <c r="F112" s="174"/>
      <c r="G112" s="174"/>
      <c r="H112" s="79"/>
      <c r="I112" s="88"/>
    </row>
    <row r="113" spans="1:9" s="16" customFormat="1" ht="21" thickBot="1" x14ac:dyDescent="0.35">
      <c r="A113" s="77"/>
      <c r="B113" s="188" t="s">
        <v>38</v>
      </c>
      <c r="C113" s="189" t="s">
        <v>152</v>
      </c>
      <c r="D113" s="190"/>
      <c r="E113" s="191"/>
      <c r="F113" s="190"/>
      <c r="G113" s="192"/>
      <c r="H113" s="131"/>
      <c r="I113" s="88"/>
    </row>
    <row r="114" spans="1:9" s="16" customFormat="1" x14ac:dyDescent="0.3">
      <c r="A114" s="77"/>
      <c r="B114" s="193">
        <f>+B112+0.01</f>
        <v>9.01</v>
      </c>
      <c r="C114" s="90" t="s">
        <v>165</v>
      </c>
      <c r="D114" s="180">
        <v>9.6</v>
      </c>
      <c r="E114" s="181" t="s">
        <v>44</v>
      </c>
      <c r="F114" s="86"/>
      <c r="G114" s="144"/>
      <c r="H114" s="182"/>
      <c r="I114" s="88"/>
    </row>
    <row r="115" spans="1:9" s="16" customFormat="1" ht="37.5" x14ac:dyDescent="0.3">
      <c r="A115" s="77"/>
      <c r="B115" s="183">
        <f>B114+0.01</f>
        <v>9.02</v>
      </c>
      <c r="C115" s="143" t="s">
        <v>154</v>
      </c>
      <c r="D115" s="194">
        <v>12.96</v>
      </c>
      <c r="E115" s="195" t="s">
        <v>35</v>
      </c>
      <c r="F115" s="194"/>
      <c r="G115" s="144"/>
      <c r="H115" s="182"/>
      <c r="I115" s="88"/>
    </row>
    <row r="116" spans="1:9" s="16" customFormat="1" ht="37.5" x14ac:dyDescent="0.3">
      <c r="A116" s="77"/>
      <c r="B116" s="183">
        <f>B115+0.01</f>
        <v>9.0299999999999994</v>
      </c>
      <c r="C116" s="196" t="s">
        <v>58</v>
      </c>
      <c r="D116" s="194">
        <v>64</v>
      </c>
      <c r="E116" s="195" t="s">
        <v>12</v>
      </c>
      <c r="F116" s="194"/>
      <c r="G116" s="144"/>
      <c r="H116" s="182"/>
      <c r="I116" s="88"/>
    </row>
    <row r="117" spans="1:9" s="16" customFormat="1" ht="21" thickBot="1" x14ac:dyDescent="0.35">
      <c r="A117" s="77"/>
      <c r="B117" s="102"/>
      <c r="C117" s="30"/>
      <c r="D117" s="197"/>
      <c r="E117" s="198"/>
      <c r="F117" s="197"/>
      <c r="G117" s="144"/>
      <c r="H117" s="89"/>
      <c r="I117" s="88"/>
    </row>
    <row r="118" spans="1:9" s="16" customFormat="1" ht="21" thickBot="1" x14ac:dyDescent="0.35">
      <c r="A118" s="77"/>
      <c r="B118" s="19" t="s">
        <v>42</v>
      </c>
      <c r="C118" s="20" t="s">
        <v>138</v>
      </c>
      <c r="D118" s="138"/>
      <c r="E118" s="138"/>
      <c r="F118" s="138"/>
      <c r="G118" s="138"/>
      <c r="H118" s="179"/>
      <c r="I118" s="88"/>
    </row>
    <row r="119" spans="1:9" s="16" customFormat="1" x14ac:dyDescent="0.3">
      <c r="A119" s="77"/>
      <c r="B119" s="140">
        <f>+B116+0.01</f>
        <v>9.0399999999999991</v>
      </c>
      <c r="C119" s="90" t="s">
        <v>166</v>
      </c>
      <c r="D119" s="180">
        <v>25.64</v>
      </c>
      <c r="E119" s="181" t="s">
        <v>35</v>
      </c>
      <c r="F119" s="86"/>
      <c r="G119" s="144"/>
      <c r="H119" s="224"/>
      <c r="I119" s="88"/>
    </row>
    <row r="120" spans="1:9" s="16" customFormat="1" x14ac:dyDescent="0.3">
      <c r="A120" s="77"/>
      <c r="B120" s="183">
        <f>B119+0.01</f>
        <v>9.0499999999999989</v>
      </c>
      <c r="C120" s="184" t="s">
        <v>140</v>
      </c>
      <c r="D120" s="180">
        <v>30.769300000000001</v>
      </c>
      <c r="E120" s="181" t="s">
        <v>47</v>
      </c>
      <c r="F120" s="86"/>
      <c r="G120" s="144"/>
      <c r="H120" s="225"/>
      <c r="I120" s="88"/>
    </row>
    <row r="121" spans="1:9" s="16" customFormat="1" ht="37.5" x14ac:dyDescent="0.3">
      <c r="A121" s="77"/>
      <c r="B121" s="183">
        <f t="shared" ref="B121" si="7">B120+0.01</f>
        <v>9.0599999999999987</v>
      </c>
      <c r="C121" s="143" t="s">
        <v>167</v>
      </c>
      <c r="D121" s="180">
        <v>34.19</v>
      </c>
      <c r="E121" s="181" t="s">
        <v>86</v>
      </c>
      <c r="F121" s="86"/>
      <c r="G121" s="144"/>
      <c r="H121" s="225"/>
      <c r="I121" s="88"/>
    </row>
    <row r="122" spans="1:9" s="16" customFormat="1" ht="21" thickBot="1" x14ac:dyDescent="0.35">
      <c r="B122" s="102"/>
      <c r="C122" s="185"/>
      <c r="D122" s="186"/>
      <c r="E122" s="187"/>
      <c r="F122" s="186"/>
      <c r="G122" s="186"/>
      <c r="H122" s="226"/>
      <c r="I122" s="88"/>
    </row>
    <row r="123" spans="1:9" s="16" customFormat="1" ht="21" thickBot="1" x14ac:dyDescent="0.35">
      <c r="B123" s="172">
        <v>10</v>
      </c>
      <c r="C123" s="173" t="s">
        <v>9</v>
      </c>
      <c r="D123" s="174"/>
      <c r="E123" s="174"/>
      <c r="F123" s="174"/>
      <c r="G123" s="174"/>
      <c r="H123" s="79"/>
      <c r="I123" s="88"/>
    </row>
    <row r="124" spans="1:9" s="16" customFormat="1" x14ac:dyDescent="0.3">
      <c r="B124" s="23">
        <f t="shared" ref="B124" si="8">+B123+0.01</f>
        <v>10.01</v>
      </c>
      <c r="C124" s="175" t="s">
        <v>10</v>
      </c>
      <c r="D124" s="25">
        <v>1</v>
      </c>
      <c r="E124" s="25" t="s">
        <v>37</v>
      </c>
      <c r="F124" s="26"/>
      <c r="G124" s="27"/>
      <c r="H124" s="28"/>
      <c r="I124" s="88"/>
    </row>
    <row r="125" spans="1:9" s="16" customFormat="1" ht="21" thickBot="1" x14ac:dyDescent="0.35">
      <c r="B125" s="29"/>
      <c r="C125" s="176"/>
      <c r="D125" s="147"/>
      <c r="E125" s="147"/>
      <c r="F125" s="147"/>
      <c r="G125" s="147"/>
      <c r="H125" s="32"/>
      <c r="I125" s="88"/>
    </row>
    <row r="126" spans="1:9" s="16" customFormat="1" ht="26.25" customHeight="1" thickBot="1" x14ac:dyDescent="0.35">
      <c r="B126" s="93" t="s">
        <v>42</v>
      </c>
      <c r="C126" s="96" t="s">
        <v>71</v>
      </c>
      <c r="D126" s="94"/>
      <c r="E126" s="94"/>
      <c r="F126" s="94"/>
      <c r="G126" s="94"/>
      <c r="H126" s="95"/>
      <c r="I126" s="88"/>
    </row>
    <row r="127" spans="1:9" s="16" customFormat="1" ht="21" thickBot="1" x14ac:dyDescent="0.35">
      <c r="B127" s="29"/>
      <c r="C127" s="30"/>
      <c r="D127" s="31"/>
      <c r="E127" s="31"/>
      <c r="F127" s="31"/>
      <c r="G127" s="31"/>
      <c r="H127" s="33"/>
      <c r="I127" s="88"/>
    </row>
    <row r="128" spans="1:9" s="16" customFormat="1" ht="21" thickBot="1" x14ac:dyDescent="0.35">
      <c r="B128" s="80">
        <v>1</v>
      </c>
      <c r="C128" s="37" t="s">
        <v>40</v>
      </c>
      <c r="D128" s="97"/>
      <c r="E128" s="78"/>
      <c r="F128" s="97"/>
      <c r="G128" s="97"/>
      <c r="H128" s="79"/>
      <c r="I128" s="88"/>
    </row>
    <row r="129" spans="2:9" s="16" customFormat="1" x14ac:dyDescent="0.3">
      <c r="B129" s="23">
        <f>+B128+0.01</f>
        <v>1.01</v>
      </c>
      <c r="C129" s="24" t="s">
        <v>53</v>
      </c>
      <c r="D129" s="83">
        <v>1</v>
      </c>
      <c r="E129" s="82" t="s">
        <v>41</v>
      </c>
      <c r="F129" s="83"/>
      <c r="G129" s="83"/>
      <c r="H129" s="28"/>
      <c r="I129" s="88"/>
    </row>
    <row r="130" spans="2:9" s="16" customFormat="1" ht="21" thickBot="1" x14ac:dyDescent="0.35">
      <c r="B130" s="98"/>
      <c r="C130" s="99"/>
      <c r="D130" s="100" t="s">
        <v>30</v>
      </c>
      <c r="E130" s="99"/>
      <c r="F130" s="100"/>
      <c r="G130" s="100"/>
      <c r="H130" s="32"/>
      <c r="I130" s="88"/>
    </row>
    <row r="131" spans="2:9" s="16" customFormat="1" ht="21" thickBot="1" x14ac:dyDescent="0.35">
      <c r="B131" s="80">
        <v>2</v>
      </c>
      <c r="C131" s="37" t="s">
        <v>54</v>
      </c>
      <c r="D131" s="97"/>
      <c r="E131" s="78"/>
      <c r="F131" s="97"/>
      <c r="G131" s="97"/>
      <c r="H131" s="79"/>
      <c r="I131" s="88"/>
    </row>
    <row r="132" spans="2:9" s="16" customFormat="1" ht="21" thickBot="1" x14ac:dyDescent="0.35">
      <c r="B132" s="19" t="s">
        <v>38</v>
      </c>
      <c r="C132" s="20" t="s">
        <v>33</v>
      </c>
      <c r="D132" s="101"/>
      <c r="E132" s="21"/>
      <c r="F132" s="101"/>
      <c r="G132" s="101"/>
      <c r="H132" s="22"/>
      <c r="I132" s="88"/>
    </row>
    <row r="133" spans="2:9" s="16" customFormat="1" x14ac:dyDescent="0.3">
      <c r="B133" s="23">
        <f>+B131+0.01</f>
        <v>2.0099999999999998</v>
      </c>
      <c r="C133" s="24" t="s">
        <v>55</v>
      </c>
      <c r="D133" s="26">
        <v>560</v>
      </c>
      <c r="E133" s="25" t="s">
        <v>12</v>
      </c>
      <c r="F133" s="26"/>
      <c r="G133" s="27"/>
      <c r="H133" s="28"/>
      <c r="I133" s="88"/>
    </row>
    <row r="134" spans="2:9" s="16" customFormat="1" ht="37.5" x14ac:dyDescent="0.3">
      <c r="B134" s="23">
        <f t="shared" ref="B134:B137" si="9">+B133+0.01</f>
        <v>2.0199999999999996</v>
      </c>
      <c r="C134" s="24" t="s">
        <v>56</v>
      </c>
      <c r="D134" s="26">
        <v>84</v>
      </c>
      <c r="E134" s="25" t="s">
        <v>35</v>
      </c>
      <c r="F134" s="26"/>
      <c r="G134" s="27"/>
      <c r="H134" s="28"/>
      <c r="I134" s="88"/>
    </row>
    <row r="135" spans="2:9" s="16" customFormat="1" ht="37.5" x14ac:dyDescent="0.3">
      <c r="B135" s="23">
        <f t="shared" si="9"/>
        <v>2.0299999999999994</v>
      </c>
      <c r="C135" s="24" t="s">
        <v>34</v>
      </c>
      <c r="D135" s="26">
        <v>100.8</v>
      </c>
      <c r="E135" s="25" t="s">
        <v>35</v>
      </c>
      <c r="F135" s="26"/>
      <c r="G135" s="27"/>
      <c r="H135" s="28"/>
      <c r="I135" s="88"/>
    </row>
    <row r="136" spans="2:9" s="16" customFormat="1" x14ac:dyDescent="0.3">
      <c r="B136" s="23">
        <f t="shared" si="9"/>
        <v>2.0399999999999991</v>
      </c>
      <c r="C136" s="24" t="s">
        <v>57</v>
      </c>
      <c r="D136" s="26">
        <v>56</v>
      </c>
      <c r="E136" s="25" t="s">
        <v>35</v>
      </c>
      <c r="F136" s="26"/>
      <c r="G136" s="27"/>
      <c r="H136" s="28"/>
      <c r="I136" s="88"/>
    </row>
    <row r="137" spans="2:9" s="16" customFormat="1" ht="37.5" x14ac:dyDescent="0.3">
      <c r="B137" s="23">
        <f t="shared" si="9"/>
        <v>2.0499999999999989</v>
      </c>
      <c r="C137" s="24" t="s">
        <v>58</v>
      </c>
      <c r="D137" s="26">
        <v>560</v>
      </c>
      <c r="E137" s="25" t="s">
        <v>12</v>
      </c>
      <c r="F137" s="26"/>
      <c r="G137" s="27"/>
      <c r="H137" s="28"/>
      <c r="I137" s="88"/>
    </row>
    <row r="138" spans="2:9" s="16" customFormat="1" ht="21" thickBot="1" x14ac:dyDescent="0.35">
      <c r="B138" s="102"/>
      <c r="C138" s="30"/>
      <c r="D138" s="103"/>
      <c r="E138" s="104"/>
      <c r="F138" s="103"/>
      <c r="G138" s="103"/>
      <c r="H138" s="32"/>
      <c r="I138" s="88"/>
    </row>
    <row r="139" spans="2:9" s="16" customFormat="1" ht="21" thickBot="1" x14ac:dyDescent="0.35">
      <c r="B139" s="19" t="s">
        <v>42</v>
      </c>
      <c r="C139" s="20" t="s">
        <v>43</v>
      </c>
      <c r="D139" s="101"/>
      <c r="E139" s="21"/>
      <c r="F139" s="101"/>
      <c r="G139" s="101"/>
      <c r="H139" s="105"/>
      <c r="I139" s="88"/>
    </row>
    <row r="140" spans="2:9" s="16" customFormat="1" x14ac:dyDescent="0.3">
      <c r="B140" s="23">
        <f>+B137+0.01</f>
        <v>2.0599999999999987</v>
      </c>
      <c r="C140" s="24" t="s">
        <v>59</v>
      </c>
      <c r="D140" s="26">
        <v>112</v>
      </c>
      <c r="E140" s="25" t="s">
        <v>35</v>
      </c>
      <c r="F140" s="26"/>
      <c r="G140" s="27"/>
      <c r="H140" s="106"/>
      <c r="I140" s="88"/>
    </row>
    <row r="141" spans="2:9" s="16" customFormat="1" ht="37.5" x14ac:dyDescent="0.3">
      <c r="B141" s="23">
        <f t="shared" ref="B141:B143" si="10">+B140+0.01</f>
        <v>2.0699999999999985</v>
      </c>
      <c r="C141" s="24" t="s">
        <v>45</v>
      </c>
      <c r="D141" s="26">
        <v>56</v>
      </c>
      <c r="E141" s="25" t="s">
        <v>35</v>
      </c>
      <c r="F141" s="26"/>
      <c r="G141" s="27"/>
      <c r="H141" s="28"/>
      <c r="I141" s="88"/>
    </row>
    <row r="142" spans="2:9" s="16" customFormat="1" ht="37.5" x14ac:dyDescent="0.3">
      <c r="B142" s="23">
        <f t="shared" si="10"/>
        <v>2.0799999999999983</v>
      </c>
      <c r="C142" s="24" t="s">
        <v>34</v>
      </c>
      <c r="D142" s="26">
        <v>134.4</v>
      </c>
      <c r="E142" s="25" t="s">
        <v>35</v>
      </c>
      <c r="F142" s="26"/>
      <c r="G142" s="27"/>
      <c r="H142" s="28"/>
      <c r="I142" s="88"/>
    </row>
    <row r="143" spans="2:9" s="16" customFormat="1" ht="38.25" thickBot="1" x14ac:dyDescent="0.35">
      <c r="B143" s="23">
        <f t="shared" si="10"/>
        <v>2.0899999999999981</v>
      </c>
      <c r="C143" s="24" t="s">
        <v>60</v>
      </c>
      <c r="D143" s="26">
        <v>560</v>
      </c>
      <c r="E143" s="25" t="s">
        <v>44</v>
      </c>
      <c r="F143" s="26"/>
      <c r="G143" s="107"/>
      <c r="H143" s="28"/>
      <c r="I143" s="88"/>
    </row>
    <row r="144" spans="2:9" s="16" customFormat="1" ht="21" thickBot="1" x14ac:dyDescent="0.35">
      <c r="B144" s="102"/>
      <c r="C144" s="30"/>
      <c r="D144" s="103"/>
      <c r="E144" s="104"/>
      <c r="F144" s="103"/>
      <c r="G144" s="108"/>
      <c r="H144" s="109"/>
      <c r="I144" s="88"/>
    </row>
    <row r="145" spans="2:9" s="16" customFormat="1" ht="21" thickBot="1" x14ac:dyDescent="0.35">
      <c r="B145" s="80">
        <v>3</v>
      </c>
      <c r="C145" s="37" t="s">
        <v>61</v>
      </c>
      <c r="D145" s="97"/>
      <c r="E145" s="78"/>
      <c r="F145" s="97"/>
      <c r="G145" s="97"/>
      <c r="H145" s="79"/>
      <c r="I145" s="88"/>
    </row>
    <row r="146" spans="2:9" s="16" customFormat="1" ht="21" thickBot="1" x14ac:dyDescent="0.35">
      <c r="B146" s="19" t="s">
        <v>38</v>
      </c>
      <c r="C146" s="20" t="s">
        <v>33</v>
      </c>
      <c r="D146" s="101"/>
      <c r="E146" s="21"/>
      <c r="F146" s="101"/>
      <c r="G146" s="101"/>
      <c r="H146" s="22"/>
      <c r="I146" s="88"/>
    </row>
    <row r="147" spans="2:9" s="16" customFormat="1" x14ac:dyDescent="0.3">
      <c r="B147" s="23">
        <f>+B145+0.01</f>
        <v>3.01</v>
      </c>
      <c r="C147" s="24" t="s">
        <v>55</v>
      </c>
      <c r="D147" s="26">
        <v>235</v>
      </c>
      <c r="E147" s="25" t="s">
        <v>12</v>
      </c>
      <c r="F147" s="26"/>
      <c r="G147" s="27"/>
      <c r="H147" s="28"/>
      <c r="I147" s="88"/>
    </row>
    <row r="148" spans="2:9" s="16" customFormat="1" ht="37.5" x14ac:dyDescent="0.3">
      <c r="B148" s="23">
        <f t="shared" ref="B148:B151" si="11">+B147+0.01</f>
        <v>3.0199999999999996</v>
      </c>
      <c r="C148" s="24" t="s">
        <v>62</v>
      </c>
      <c r="D148" s="26">
        <v>35.25</v>
      </c>
      <c r="E148" s="25" t="s">
        <v>35</v>
      </c>
      <c r="F148" s="26"/>
      <c r="G148" s="27"/>
      <c r="H148" s="28"/>
      <c r="I148" s="88"/>
    </row>
    <row r="149" spans="2:9" s="16" customFormat="1" ht="37.5" x14ac:dyDescent="0.3">
      <c r="B149" s="23">
        <f t="shared" si="11"/>
        <v>3.0299999999999994</v>
      </c>
      <c r="C149" s="24" t="s">
        <v>34</v>
      </c>
      <c r="D149" s="26">
        <v>42.3</v>
      </c>
      <c r="E149" s="25" t="s">
        <v>35</v>
      </c>
      <c r="F149" s="26"/>
      <c r="G149" s="27"/>
      <c r="H149" s="28"/>
      <c r="I149" s="88"/>
    </row>
    <row r="150" spans="2:9" s="16" customFormat="1" x14ac:dyDescent="0.3">
      <c r="B150" s="23">
        <f t="shared" si="11"/>
        <v>3.0399999999999991</v>
      </c>
      <c r="C150" s="24" t="s">
        <v>63</v>
      </c>
      <c r="D150" s="26">
        <v>23.5</v>
      </c>
      <c r="E150" s="25" t="s">
        <v>35</v>
      </c>
      <c r="F150" s="26"/>
      <c r="G150" s="27"/>
      <c r="H150" s="28"/>
      <c r="I150" s="88"/>
    </row>
    <row r="151" spans="2:9" s="16" customFormat="1" ht="37.5" x14ac:dyDescent="0.3">
      <c r="B151" s="23">
        <f t="shared" si="11"/>
        <v>3.0499999999999989</v>
      </c>
      <c r="C151" s="24" t="s">
        <v>58</v>
      </c>
      <c r="D151" s="26">
        <v>235</v>
      </c>
      <c r="E151" s="25" t="s">
        <v>12</v>
      </c>
      <c r="F151" s="26"/>
      <c r="G151" s="27"/>
      <c r="H151" s="28"/>
      <c r="I151" s="88"/>
    </row>
    <row r="152" spans="2:9" s="16" customFormat="1" ht="21" thickBot="1" x14ac:dyDescent="0.35">
      <c r="B152" s="102"/>
      <c r="C152" s="30"/>
      <c r="D152" s="103"/>
      <c r="E152" s="104"/>
      <c r="F152" s="103"/>
      <c r="G152" s="103"/>
      <c r="H152" s="32"/>
      <c r="I152" s="88"/>
    </row>
    <row r="153" spans="2:9" s="16" customFormat="1" ht="21" thickBot="1" x14ac:dyDescent="0.35">
      <c r="B153" s="80">
        <v>4</v>
      </c>
      <c r="C153" s="37" t="s">
        <v>64</v>
      </c>
      <c r="D153" s="97"/>
      <c r="E153" s="78"/>
      <c r="F153" s="97"/>
      <c r="G153" s="97"/>
      <c r="H153" s="79"/>
      <c r="I153" s="88"/>
    </row>
    <row r="154" spans="2:9" s="16" customFormat="1" ht="21" thickBot="1" x14ac:dyDescent="0.35">
      <c r="B154" s="19" t="s">
        <v>38</v>
      </c>
      <c r="C154" s="20" t="s">
        <v>33</v>
      </c>
      <c r="D154" s="101"/>
      <c r="E154" s="21"/>
      <c r="F154" s="101"/>
      <c r="G154" s="101"/>
      <c r="H154" s="22"/>
      <c r="I154" s="88"/>
    </row>
    <row r="155" spans="2:9" s="16" customFormat="1" x14ac:dyDescent="0.3">
      <c r="B155" s="23">
        <f>+B153+0.01</f>
        <v>4.01</v>
      </c>
      <c r="C155" s="24" t="s">
        <v>55</v>
      </c>
      <c r="D155" s="26">
        <v>344.64800000000002</v>
      </c>
      <c r="E155" s="25" t="s">
        <v>12</v>
      </c>
      <c r="F155" s="26"/>
      <c r="G155" s="27"/>
      <c r="H155" s="28"/>
      <c r="I155" s="88"/>
    </row>
    <row r="156" spans="2:9" s="16" customFormat="1" ht="37.5" x14ac:dyDescent="0.3">
      <c r="B156" s="23">
        <f t="shared" ref="B156:B159" si="12">+B155+0.01</f>
        <v>4.0199999999999996</v>
      </c>
      <c r="C156" s="24" t="s">
        <v>65</v>
      </c>
      <c r="D156" s="26">
        <v>51.7</v>
      </c>
      <c r="E156" s="25" t="s">
        <v>35</v>
      </c>
      <c r="F156" s="26"/>
      <c r="G156" s="27"/>
      <c r="H156" s="28"/>
      <c r="I156" s="88"/>
    </row>
    <row r="157" spans="2:9" s="16" customFormat="1" ht="37.5" x14ac:dyDescent="0.3">
      <c r="B157" s="23">
        <f t="shared" si="12"/>
        <v>4.0299999999999994</v>
      </c>
      <c r="C157" s="24" t="s">
        <v>34</v>
      </c>
      <c r="D157" s="26">
        <v>62.04</v>
      </c>
      <c r="E157" s="25" t="s">
        <v>35</v>
      </c>
      <c r="F157" s="26"/>
      <c r="G157" s="27"/>
      <c r="H157" s="28"/>
      <c r="I157" s="88"/>
    </row>
    <row r="158" spans="2:9" s="16" customFormat="1" x14ac:dyDescent="0.3">
      <c r="B158" s="23">
        <f t="shared" si="12"/>
        <v>4.0399999999999991</v>
      </c>
      <c r="C158" s="24" t="s">
        <v>66</v>
      </c>
      <c r="D158" s="26">
        <v>34.46</v>
      </c>
      <c r="E158" s="25" t="s">
        <v>35</v>
      </c>
      <c r="F158" s="26"/>
      <c r="G158" s="27"/>
      <c r="H158" s="28"/>
      <c r="I158" s="88"/>
    </row>
    <row r="159" spans="2:9" s="16" customFormat="1" ht="37.5" x14ac:dyDescent="0.3">
      <c r="B159" s="23">
        <f t="shared" si="12"/>
        <v>4.0499999999999989</v>
      </c>
      <c r="C159" s="24" t="s">
        <v>58</v>
      </c>
      <c r="D159" s="26">
        <v>344.65</v>
      </c>
      <c r="E159" s="25" t="s">
        <v>12</v>
      </c>
      <c r="F159" s="26"/>
      <c r="G159" s="27"/>
      <c r="H159" s="28"/>
      <c r="I159" s="88"/>
    </row>
    <row r="160" spans="2:9" s="16" customFormat="1" ht="21" thickBot="1" x14ac:dyDescent="0.35">
      <c r="B160" s="102"/>
      <c r="C160" s="30"/>
      <c r="D160" s="103"/>
      <c r="E160" s="104"/>
      <c r="F160" s="103"/>
      <c r="G160" s="103"/>
      <c r="H160" s="32"/>
      <c r="I160" s="88"/>
    </row>
    <row r="161" spans="2:9" s="16" customFormat="1" ht="21" thickBot="1" x14ac:dyDescent="0.35">
      <c r="B161" s="19" t="s">
        <v>42</v>
      </c>
      <c r="C161" s="20" t="s">
        <v>43</v>
      </c>
      <c r="D161" s="101"/>
      <c r="E161" s="21"/>
      <c r="F161" s="101"/>
      <c r="G161" s="101"/>
      <c r="H161" s="105"/>
      <c r="I161" s="88"/>
    </row>
    <row r="162" spans="2:9" s="16" customFormat="1" x14ac:dyDescent="0.3">
      <c r="B162" s="23">
        <f>+B159+0.01</f>
        <v>4.0599999999999987</v>
      </c>
      <c r="C162" s="24" t="s">
        <v>67</v>
      </c>
      <c r="D162" s="26">
        <v>68.930000000000007</v>
      </c>
      <c r="E162" s="25" t="s">
        <v>35</v>
      </c>
      <c r="F162" s="26"/>
      <c r="G162" s="27"/>
      <c r="H162" s="106"/>
      <c r="I162" s="88"/>
    </row>
    <row r="163" spans="2:9" s="16" customFormat="1" ht="37.5" x14ac:dyDescent="0.3">
      <c r="B163" s="23">
        <f t="shared" ref="B163:B165" si="13">+B162+0.01</f>
        <v>4.0699999999999985</v>
      </c>
      <c r="C163" s="24" t="s">
        <v>45</v>
      </c>
      <c r="D163" s="26">
        <v>34.460050000000003</v>
      </c>
      <c r="E163" s="25" t="s">
        <v>35</v>
      </c>
      <c r="F163" s="26"/>
      <c r="G163" s="27"/>
      <c r="H163" s="28"/>
      <c r="I163" s="88"/>
    </row>
    <row r="164" spans="2:9" s="16" customFormat="1" ht="37.5" x14ac:dyDescent="0.3">
      <c r="B164" s="23">
        <f t="shared" si="13"/>
        <v>4.0799999999999983</v>
      </c>
      <c r="C164" s="24" t="s">
        <v>34</v>
      </c>
      <c r="D164" s="26">
        <v>82.744500000000002</v>
      </c>
      <c r="E164" s="25" t="s">
        <v>35</v>
      </c>
      <c r="F164" s="26"/>
      <c r="G164" s="27"/>
      <c r="H164" s="28"/>
      <c r="I164" s="88"/>
    </row>
    <row r="165" spans="2:9" s="16" customFormat="1" ht="38.25" thickBot="1" x14ac:dyDescent="0.35">
      <c r="B165" s="23">
        <f t="shared" si="13"/>
        <v>4.0899999999999981</v>
      </c>
      <c r="C165" s="24" t="s">
        <v>68</v>
      </c>
      <c r="D165" s="26">
        <v>344.65</v>
      </c>
      <c r="E165" s="25" t="s">
        <v>44</v>
      </c>
      <c r="F165" s="26"/>
      <c r="G165" s="107"/>
      <c r="H165" s="28"/>
      <c r="I165" s="88"/>
    </row>
    <row r="166" spans="2:9" s="16" customFormat="1" ht="21" thickBot="1" x14ac:dyDescent="0.35">
      <c r="B166" s="102"/>
      <c r="C166" s="30"/>
      <c r="D166" s="103"/>
      <c r="E166" s="104"/>
      <c r="F166" s="103"/>
      <c r="G166" s="108"/>
      <c r="H166" s="109"/>
      <c r="I166" s="88"/>
    </row>
    <row r="167" spans="2:9" s="16" customFormat="1" ht="21" thickBot="1" x14ac:dyDescent="0.35">
      <c r="B167" s="80">
        <v>5</v>
      </c>
      <c r="C167" s="37" t="s">
        <v>9</v>
      </c>
      <c r="D167" s="97"/>
      <c r="E167" s="78"/>
      <c r="F167" s="97"/>
      <c r="G167" s="97"/>
      <c r="H167" s="79"/>
      <c r="I167" s="88"/>
    </row>
    <row r="168" spans="2:9" s="16" customFormat="1" x14ac:dyDescent="0.3">
      <c r="B168" s="113">
        <f t="shared" ref="B168" si="14">+B167+0.01</f>
        <v>5.01</v>
      </c>
      <c r="C168" s="114" t="s">
        <v>10</v>
      </c>
      <c r="D168" s="115">
        <v>1</v>
      </c>
      <c r="E168" s="116" t="s">
        <v>37</v>
      </c>
      <c r="F168" s="115"/>
      <c r="G168" s="117"/>
      <c r="H168" s="110"/>
      <c r="I168" s="88"/>
    </row>
    <row r="169" spans="2:9" s="16" customFormat="1" ht="21" thickBot="1" x14ac:dyDescent="0.35">
      <c r="B169" s="118"/>
      <c r="C169" s="119"/>
      <c r="D169" s="120"/>
      <c r="E169" s="121"/>
      <c r="F169" s="120"/>
      <c r="G169" s="122"/>
      <c r="H169" s="32"/>
      <c r="I169" s="88"/>
    </row>
    <row r="170" spans="2:9" s="16" customFormat="1" ht="21" thickBot="1" x14ac:dyDescent="0.35">
      <c r="B170" s="102"/>
      <c r="C170" s="30"/>
      <c r="D170" s="103"/>
      <c r="E170" s="104"/>
      <c r="F170" s="103"/>
      <c r="G170" s="103"/>
      <c r="H170" s="33"/>
      <c r="I170" s="88"/>
    </row>
    <row r="171" spans="2:9" s="16" customFormat="1" ht="27.75" customHeight="1" thickBot="1" x14ac:dyDescent="0.35">
      <c r="B171" s="123" t="s">
        <v>111</v>
      </c>
      <c r="C171" s="124" t="s">
        <v>70</v>
      </c>
      <c r="D171" s="124"/>
      <c r="E171" s="124"/>
      <c r="F171" s="124"/>
      <c r="G171" s="125"/>
      <c r="H171" s="126"/>
      <c r="I171" s="88"/>
    </row>
    <row r="172" spans="2:9" s="16" customFormat="1" ht="21" thickBot="1" x14ac:dyDescent="0.35">
      <c r="B172" s="29"/>
      <c r="C172" s="30"/>
      <c r="D172" s="31"/>
      <c r="E172" s="31"/>
      <c r="F172" s="31"/>
      <c r="G172" s="31"/>
      <c r="H172" s="33"/>
      <c r="I172" s="88"/>
    </row>
    <row r="173" spans="2:9" s="16" customFormat="1" ht="21" thickBot="1" x14ac:dyDescent="0.35">
      <c r="B173" s="123">
        <v>1</v>
      </c>
      <c r="C173" s="124" t="s">
        <v>40</v>
      </c>
      <c r="D173" s="124"/>
      <c r="E173" s="124"/>
      <c r="F173" s="124"/>
      <c r="G173" s="125"/>
      <c r="H173" s="126"/>
      <c r="I173" s="88"/>
    </row>
    <row r="174" spans="2:9" s="16" customFormat="1" x14ac:dyDescent="0.3">
      <c r="B174" s="113">
        <f>+B173+0.01</f>
        <v>1.01</v>
      </c>
      <c r="C174" s="114" t="s">
        <v>53</v>
      </c>
      <c r="D174" s="127">
        <v>1</v>
      </c>
      <c r="E174" s="128" t="s">
        <v>41</v>
      </c>
      <c r="F174" s="127"/>
      <c r="G174" s="129"/>
      <c r="H174" s="89"/>
      <c r="I174" s="88"/>
    </row>
    <row r="175" spans="2:9" s="16" customFormat="1" x14ac:dyDescent="0.3">
      <c r="B175" s="23">
        <f>+B174+0.01</f>
        <v>1.02</v>
      </c>
      <c r="C175" s="24" t="s">
        <v>72</v>
      </c>
      <c r="D175" s="83">
        <v>1</v>
      </c>
      <c r="E175" s="82" t="s">
        <v>41</v>
      </c>
      <c r="F175" s="83"/>
      <c r="G175" s="130"/>
      <c r="H175" s="89"/>
      <c r="I175" s="88"/>
    </row>
    <row r="176" spans="2:9" s="16" customFormat="1" ht="21" thickBot="1" x14ac:dyDescent="0.35">
      <c r="B176" s="98"/>
      <c r="C176" s="99"/>
      <c r="D176" s="100"/>
      <c r="E176" s="99"/>
      <c r="F176" s="100"/>
      <c r="G176" s="33"/>
      <c r="H176" s="33"/>
      <c r="I176" s="88"/>
    </row>
    <row r="177" spans="2:9" s="16" customFormat="1" ht="21" thickBot="1" x14ac:dyDescent="0.35">
      <c r="B177" s="123">
        <v>2</v>
      </c>
      <c r="C177" s="124" t="s">
        <v>69</v>
      </c>
      <c r="D177" s="124"/>
      <c r="E177" s="124"/>
      <c r="F177" s="124"/>
      <c r="G177" s="125"/>
      <c r="H177" s="126"/>
      <c r="I177" s="88"/>
    </row>
    <row r="178" spans="2:9" s="16" customFormat="1" ht="21" thickBot="1" x14ac:dyDescent="0.35">
      <c r="B178" s="19" t="s">
        <v>38</v>
      </c>
      <c r="C178" s="20" t="s">
        <v>33</v>
      </c>
      <c r="D178" s="101"/>
      <c r="E178" s="21"/>
      <c r="F178" s="101"/>
      <c r="G178" s="131"/>
      <c r="H178" s="22"/>
      <c r="I178" s="88"/>
    </row>
    <row r="179" spans="2:9" s="16" customFormat="1" x14ac:dyDescent="0.3">
      <c r="B179" s="132">
        <f>+B177+0.01</f>
        <v>2.0099999999999998</v>
      </c>
      <c r="C179" s="24" t="s">
        <v>36</v>
      </c>
      <c r="D179" s="26">
        <v>100</v>
      </c>
      <c r="E179" s="25" t="s">
        <v>12</v>
      </c>
      <c r="F179" s="26"/>
      <c r="G179" s="107"/>
      <c r="H179" s="89"/>
      <c r="I179" s="88"/>
    </row>
    <row r="180" spans="2:9" s="16" customFormat="1" ht="37.5" x14ac:dyDescent="0.3">
      <c r="B180" s="132">
        <f>+B179+0.01</f>
        <v>2.0199999999999996</v>
      </c>
      <c r="C180" s="133" t="s">
        <v>73</v>
      </c>
      <c r="D180" s="86">
        <v>15</v>
      </c>
      <c r="E180" s="85" t="s">
        <v>35</v>
      </c>
      <c r="F180" s="26"/>
      <c r="G180" s="134"/>
      <c r="H180" s="89"/>
      <c r="I180" s="88"/>
    </row>
    <row r="181" spans="2:9" s="16" customFormat="1" ht="37.5" x14ac:dyDescent="0.3">
      <c r="B181" s="132">
        <f t="shared" ref="B181:B183" si="15">+B180+0.01</f>
        <v>2.0299999999999994</v>
      </c>
      <c r="C181" s="24" t="s">
        <v>34</v>
      </c>
      <c r="D181" s="26">
        <v>18</v>
      </c>
      <c r="E181" s="25" t="s">
        <v>35</v>
      </c>
      <c r="F181" s="26"/>
      <c r="G181" s="107"/>
      <c r="H181" s="89"/>
      <c r="I181" s="88"/>
    </row>
    <row r="182" spans="2:9" s="16" customFormat="1" x14ac:dyDescent="0.3">
      <c r="B182" s="132">
        <f t="shared" si="15"/>
        <v>2.0399999999999991</v>
      </c>
      <c r="C182" s="24" t="s">
        <v>74</v>
      </c>
      <c r="D182" s="26">
        <v>10</v>
      </c>
      <c r="E182" s="25" t="s">
        <v>35</v>
      </c>
      <c r="F182" s="26"/>
      <c r="G182" s="107"/>
      <c r="H182" s="89"/>
      <c r="I182" s="88"/>
    </row>
    <row r="183" spans="2:9" s="16" customFormat="1" ht="37.5" x14ac:dyDescent="0.3">
      <c r="B183" s="132">
        <f t="shared" si="15"/>
        <v>2.0499999999999989</v>
      </c>
      <c r="C183" s="24" t="s">
        <v>58</v>
      </c>
      <c r="D183" s="26">
        <v>100</v>
      </c>
      <c r="E183" s="25" t="s">
        <v>12</v>
      </c>
      <c r="F183" s="26"/>
      <c r="G183" s="107"/>
      <c r="H183" s="89"/>
      <c r="I183" s="88"/>
    </row>
    <row r="184" spans="2:9" s="16" customFormat="1" ht="21" thickBot="1" x14ac:dyDescent="0.35">
      <c r="B184" s="135"/>
      <c r="C184" s="103"/>
      <c r="D184" s="103"/>
      <c r="E184" s="103"/>
      <c r="F184" s="26"/>
      <c r="G184" s="107"/>
      <c r="H184" s="33"/>
      <c r="I184" s="88"/>
    </row>
    <row r="185" spans="2:9" s="16" customFormat="1" ht="21" thickBot="1" x14ac:dyDescent="0.35">
      <c r="B185" s="136">
        <v>3</v>
      </c>
      <c r="C185" s="124" t="s">
        <v>75</v>
      </c>
      <c r="D185" s="124"/>
      <c r="E185" s="124"/>
      <c r="F185" s="124"/>
      <c r="G185" s="125"/>
      <c r="H185" s="124"/>
      <c r="I185" s="88"/>
    </row>
    <row r="186" spans="2:9" s="16" customFormat="1" ht="21" thickBot="1" x14ac:dyDescent="0.35">
      <c r="B186" s="19" t="s">
        <v>38</v>
      </c>
      <c r="C186" s="20" t="s">
        <v>33</v>
      </c>
      <c r="D186" s="101"/>
      <c r="E186" s="21"/>
      <c r="F186" s="101"/>
      <c r="G186" s="131"/>
      <c r="H186" s="22"/>
      <c r="I186" s="88"/>
    </row>
    <row r="187" spans="2:9" s="16" customFormat="1" x14ac:dyDescent="0.3">
      <c r="B187" s="132">
        <f>+B185+0.01</f>
        <v>3.01</v>
      </c>
      <c r="C187" s="24" t="s">
        <v>36</v>
      </c>
      <c r="D187" s="26">
        <v>65</v>
      </c>
      <c r="E187" s="25" t="s">
        <v>12</v>
      </c>
      <c r="F187" s="26"/>
      <c r="G187" s="107"/>
      <c r="H187" s="89"/>
      <c r="I187" s="88"/>
    </row>
    <row r="188" spans="2:9" s="16" customFormat="1" ht="37.5" x14ac:dyDescent="0.3">
      <c r="B188" s="132">
        <f>+B187+0.01</f>
        <v>3.0199999999999996</v>
      </c>
      <c r="C188" s="133" t="s">
        <v>76</v>
      </c>
      <c r="D188" s="86">
        <v>9.75</v>
      </c>
      <c r="E188" s="85" t="s">
        <v>35</v>
      </c>
      <c r="F188" s="26"/>
      <c r="G188" s="134"/>
      <c r="H188" s="89"/>
      <c r="I188" s="88"/>
    </row>
    <row r="189" spans="2:9" s="16" customFormat="1" ht="37.5" x14ac:dyDescent="0.3">
      <c r="B189" s="132">
        <f t="shared" ref="B189:B191" si="16">+B188+0.01</f>
        <v>3.0299999999999994</v>
      </c>
      <c r="C189" s="24" t="s">
        <v>34</v>
      </c>
      <c r="D189" s="26">
        <v>11.7</v>
      </c>
      <c r="E189" s="25" t="s">
        <v>35</v>
      </c>
      <c r="F189" s="26"/>
      <c r="G189" s="107"/>
      <c r="H189" s="89"/>
      <c r="I189" s="88"/>
    </row>
    <row r="190" spans="2:9" s="16" customFormat="1" x14ac:dyDescent="0.3">
      <c r="B190" s="132">
        <f t="shared" si="16"/>
        <v>3.0399999999999991</v>
      </c>
      <c r="C190" s="24" t="s">
        <v>77</v>
      </c>
      <c r="D190" s="26">
        <v>6.5</v>
      </c>
      <c r="E190" s="25" t="s">
        <v>35</v>
      </c>
      <c r="F190" s="26"/>
      <c r="G190" s="107"/>
      <c r="H190" s="89"/>
      <c r="I190" s="88"/>
    </row>
    <row r="191" spans="2:9" s="16" customFormat="1" ht="37.5" x14ac:dyDescent="0.3">
      <c r="B191" s="132">
        <f t="shared" si="16"/>
        <v>3.0499999999999989</v>
      </c>
      <c r="C191" s="24" t="s">
        <v>58</v>
      </c>
      <c r="D191" s="26">
        <v>65</v>
      </c>
      <c r="E191" s="25" t="s">
        <v>12</v>
      </c>
      <c r="F191" s="26"/>
      <c r="G191" s="107"/>
      <c r="H191" s="89"/>
      <c r="I191" s="88"/>
    </row>
    <row r="192" spans="2:9" s="16" customFormat="1" ht="21" thickBot="1" x14ac:dyDescent="0.35">
      <c r="B192" s="135"/>
      <c r="C192" s="103"/>
      <c r="D192" s="103"/>
      <c r="E192" s="103"/>
      <c r="F192" s="26"/>
      <c r="G192" s="107"/>
      <c r="H192" s="33"/>
      <c r="I192" s="88"/>
    </row>
    <row r="193" spans="2:9" s="16" customFormat="1" ht="21" thickBot="1" x14ac:dyDescent="0.35">
      <c r="B193" s="136">
        <v>4</v>
      </c>
      <c r="C193" s="124" t="s">
        <v>78</v>
      </c>
      <c r="D193" s="124"/>
      <c r="E193" s="124"/>
      <c r="F193" s="124"/>
      <c r="G193" s="125"/>
      <c r="H193" s="124"/>
      <c r="I193" s="88"/>
    </row>
    <row r="194" spans="2:9" s="16" customFormat="1" ht="21" thickBot="1" x14ac:dyDescent="0.35">
      <c r="B194" s="19" t="s">
        <v>38</v>
      </c>
      <c r="C194" s="20" t="s">
        <v>33</v>
      </c>
      <c r="D194" s="101"/>
      <c r="E194" s="21"/>
      <c r="F194" s="101"/>
      <c r="G194" s="131"/>
      <c r="H194" s="22"/>
      <c r="I194" s="88"/>
    </row>
    <row r="195" spans="2:9" s="16" customFormat="1" x14ac:dyDescent="0.3">
      <c r="B195" s="132">
        <f>+B193+0.01</f>
        <v>4.01</v>
      </c>
      <c r="C195" s="24" t="s">
        <v>36</v>
      </c>
      <c r="D195" s="26">
        <v>65</v>
      </c>
      <c r="E195" s="25" t="s">
        <v>12</v>
      </c>
      <c r="F195" s="26"/>
      <c r="G195" s="107"/>
      <c r="H195" s="89"/>
      <c r="I195" s="88"/>
    </row>
    <row r="196" spans="2:9" s="16" customFormat="1" ht="37.5" x14ac:dyDescent="0.3">
      <c r="B196" s="132">
        <f>+B195+0.01</f>
        <v>4.0199999999999996</v>
      </c>
      <c r="C196" s="133" t="s">
        <v>76</v>
      </c>
      <c r="D196" s="86">
        <v>9.75</v>
      </c>
      <c r="E196" s="85" t="s">
        <v>35</v>
      </c>
      <c r="F196" s="26"/>
      <c r="G196" s="134"/>
      <c r="H196" s="89"/>
      <c r="I196" s="88"/>
    </row>
    <row r="197" spans="2:9" s="16" customFormat="1" ht="37.5" x14ac:dyDescent="0.3">
      <c r="B197" s="132">
        <f t="shared" ref="B197:B199" si="17">+B196+0.01</f>
        <v>4.0299999999999994</v>
      </c>
      <c r="C197" s="24" t="s">
        <v>34</v>
      </c>
      <c r="D197" s="26">
        <v>11.7</v>
      </c>
      <c r="E197" s="25" t="s">
        <v>35</v>
      </c>
      <c r="F197" s="26"/>
      <c r="G197" s="107"/>
      <c r="H197" s="89"/>
      <c r="I197" s="88"/>
    </row>
    <row r="198" spans="2:9" s="16" customFormat="1" x14ac:dyDescent="0.3">
      <c r="B198" s="132">
        <f t="shared" si="17"/>
        <v>4.0399999999999991</v>
      </c>
      <c r="C198" s="24" t="s">
        <v>77</v>
      </c>
      <c r="D198" s="26">
        <v>6.5</v>
      </c>
      <c r="E198" s="25" t="s">
        <v>35</v>
      </c>
      <c r="F198" s="26"/>
      <c r="G198" s="107"/>
      <c r="H198" s="89"/>
      <c r="I198" s="88"/>
    </row>
    <row r="199" spans="2:9" s="16" customFormat="1" ht="37.5" x14ac:dyDescent="0.3">
      <c r="B199" s="132">
        <f t="shared" si="17"/>
        <v>4.0499999999999989</v>
      </c>
      <c r="C199" s="24" t="s">
        <v>58</v>
      </c>
      <c r="D199" s="26">
        <v>65</v>
      </c>
      <c r="E199" s="25" t="s">
        <v>12</v>
      </c>
      <c r="F199" s="26"/>
      <c r="G199" s="107"/>
      <c r="H199" s="89"/>
      <c r="I199" s="88"/>
    </row>
    <row r="200" spans="2:9" s="16" customFormat="1" ht="21" thickBot="1" x14ac:dyDescent="0.35">
      <c r="B200" s="135"/>
      <c r="C200" s="103"/>
      <c r="D200" s="103"/>
      <c r="E200" s="103"/>
      <c r="F200" s="26"/>
      <c r="G200" s="107"/>
      <c r="H200" s="33"/>
      <c r="I200" s="88"/>
    </row>
    <row r="201" spans="2:9" s="16" customFormat="1" ht="21" thickBot="1" x14ac:dyDescent="0.35">
      <c r="B201" s="136">
        <v>5</v>
      </c>
      <c r="C201" s="124" t="s">
        <v>79</v>
      </c>
      <c r="D201" s="124"/>
      <c r="E201" s="124"/>
      <c r="F201" s="124"/>
      <c r="G201" s="125"/>
      <c r="H201" s="124"/>
      <c r="I201" s="88"/>
    </row>
    <row r="202" spans="2:9" s="16" customFormat="1" ht="21" thickBot="1" x14ac:dyDescent="0.35">
      <c r="B202" s="19" t="s">
        <v>38</v>
      </c>
      <c r="C202" s="20" t="s">
        <v>33</v>
      </c>
      <c r="D202" s="101"/>
      <c r="E202" s="21"/>
      <c r="F202" s="101"/>
      <c r="G202" s="131"/>
      <c r="H202" s="22"/>
      <c r="I202" s="88"/>
    </row>
    <row r="203" spans="2:9" s="16" customFormat="1" x14ac:dyDescent="0.3">
      <c r="B203" s="132">
        <f>+B201+0.01</f>
        <v>5.01</v>
      </c>
      <c r="C203" s="24" t="s">
        <v>36</v>
      </c>
      <c r="D203" s="26">
        <v>66.599999999999994</v>
      </c>
      <c r="E203" s="25" t="s">
        <v>12</v>
      </c>
      <c r="F203" s="26"/>
      <c r="G203" s="107"/>
      <c r="H203" s="89"/>
      <c r="I203" s="88"/>
    </row>
    <row r="204" spans="2:9" s="16" customFormat="1" ht="37.5" x14ac:dyDescent="0.3">
      <c r="B204" s="132">
        <f>+B203+0.01</f>
        <v>5.0199999999999996</v>
      </c>
      <c r="C204" s="133" t="s">
        <v>80</v>
      </c>
      <c r="D204" s="86">
        <v>9.9</v>
      </c>
      <c r="E204" s="85" t="s">
        <v>35</v>
      </c>
      <c r="F204" s="26"/>
      <c r="G204" s="134"/>
      <c r="H204" s="89"/>
      <c r="I204" s="88"/>
    </row>
    <row r="205" spans="2:9" s="16" customFormat="1" ht="37.5" x14ac:dyDescent="0.3">
      <c r="B205" s="132">
        <f t="shared" ref="B205:B207" si="18">+B204+0.01</f>
        <v>5.0299999999999994</v>
      </c>
      <c r="C205" s="24" t="s">
        <v>34</v>
      </c>
      <c r="D205" s="26">
        <v>11.88</v>
      </c>
      <c r="E205" s="25" t="s">
        <v>35</v>
      </c>
      <c r="F205" s="26"/>
      <c r="G205" s="107"/>
      <c r="H205" s="89"/>
      <c r="I205" s="88"/>
    </row>
    <row r="206" spans="2:9" s="16" customFormat="1" x14ac:dyDescent="0.3">
      <c r="B206" s="132">
        <f t="shared" si="18"/>
        <v>5.0399999999999991</v>
      </c>
      <c r="C206" s="24" t="s">
        <v>81</v>
      </c>
      <c r="D206" s="26">
        <v>6.6</v>
      </c>
      <c r="E206" s="25" t="s">
        <v>35</v>
      </c>
      <c r="F206" s="26"/>
      <c r="G206" s="107"/>
      <c r="H206" s="89"/>
      <c r="I206" s="88"/>
    </row>
    <row r="207" spans="2:9" s="16" customFormat="1" ht="37.5" x14ac:dyDescent="0.3">
      <c r="B207" s="132">
        <f t="shared" si="18"/>
        <v>5.0499999999999989</v>
      </c>
      <c r="C207" s="24" t="s">
        <v>58</v>
      </c>
      <c r="D207" s="26">
        <v>66.599999999999994</v>
      </c>
      <c r="E207" s="25" t="s">
        <v>12</v>
      </c>
      <c r="F207" s="26"/>
      <c r="G207" s="107"/>
      <c r="H207" s="89"/>
      <c r="I207" s="88"/>
    </row>
    <row r="208" spans="2:9" s="16" customFormat="1" ht="21" thickBot="1" x14ac:dyDescent="0.35">
      <c r="B208" s="135"/>
      <c r="C208" s="103"/>
      <c r="D208" s="103"/>
      <c r="E208" s="103"/>
      <c r="F208" s="26"/>
      <c r="G208" s="107"/>
      <c r="H208" s="33"/>
      <c r="I208" s="88"/>
    </row>
    <row r="209" spans="2:9" s="16" customFormat="1" ht="21" thickBot="1" x14ac:dyDescent="0.35">
      <c r="B209" s="136">
        <v>6</v>
      </c>
      <c r="C209" s="124" t="s">
        <v>82</v>
      </c>
      <c r="D209" s="124"/>
      <c r="E209" s="124"/>
      <c r="F209" s="124"/>
      <c r="G209" s="125"/>
      <c r="H209" s="124"/>
      <c r="I209" s="88"/>
    </row>
    <row r="210" spans="2:9" s="16" customFormat="1" ht="21" thickBot="1" x14ac:dyDescent="0.35">
      <c r="B210" s="137" t="s">
        <v>38</v>
      </c>
      <c r="C210" s="20" t="s">
        <v>43</v>
      </c>
      <c r="D210" s="20"/>
      <c r="E210" s="20"/>
      <c r="F210" s="20"/>
      <c r="G210" s="138"/>
      <c r="H210" s="139"/>
      <c r="I210" s="88"/>
    </row>
    <row r="211" spans="2:9" s="16" customFormat="1" x14ac:dyDescent="0.3">
      <c r="B211" s="140">
        <f>+B209+0.01</f>
        <v>6.01</v>
      </c>
      <c r="C211" s="133" t="s">
        <v>83</v>
      </c>
      <c r="D211" s="86">
        <v>90</v>
      </c>
      <c r="E211" s="85" t="s">
        <v>44</v>
      </c>
      <c r="F211" s="86"/>
      <c r="G211" s="87"/>
      <c r="H211" s="28"/>
      <c r="I211" s="88"/>
    </row>
    <row r="212" spans="2:9" s="16" customFormat="1" x14ac:dyDescent="0.3">
      <c r="B212" s="141">
        <f>+B211+0.01</f>
        <v>6.02</v>
      </c>
      <c r="C212" s="24" t="s">
        <v>84</v>
      </c>
      <c r="D212" s="26">
        <v>14.580000000000002</v>
      </c>
      <c r="E212" s="25" t="s">
        <v>35</v>
      </c>
      <c r="F212" s="26"/>
      <c r="G212" s="27"/>
      <c r="H212" s="28"/>
      <c r="I212" s="88"/>
    </row>
    <row r="213" spans="2:9" s="16" customFormat="1" x14ac:dyDescent="0.3">
      <c r="B213" s="141">
        <f t="shared" ref="B213:B216" si="19">+B212+0.01</f>
        <v>6.0299999999999994</v>
      </c>
      <c r="C213" s="24" t="s">
        <v>85</v>
      </c>
      <c r="D213" s="26">
        <v>80</v>
      </c>
      <c r="E213" s="25" t="s">
        <v>35</v>
      </c>
      <c r="F213" s="26"/>
      <c r="G213" s="27"/>
      <c r="H213" s="28"/>
      <c r="I213" s="88"/>
    </row>
    <row r="214" spans="2:9" s="16" customFormat="1" ht="37.5" x14ac:dyDescent="0.3">
      <c r="B214" s="141">
        <f t="shared" si="19"/>
        <v>6.0399999999999991</v>
      </c>
      <c r="C214" s="24" t="s">
        <v>45</v>
      </c>
      <c r="D214" s="26">
        <v>40</v>
      </c>
      <c r="E214" s="25" t="s">
        <v>86</v>
      </c>
      <c r="F214" s="26"/>
      <c r="G214" s="27"/>
      <c r="H214" s="28"/>
      <c r="I214" s="88"/>
    </row>
    <row r="215" spans="2:9" s="16" customFormat="1" ht="37.5" x14ac:dyDescent="0.3">
      <c r="B215" s="141">
        <f t="shared" si="19"/>
        <v>6.0499999999999989</v>
      </c>
      <c r="C215" s="24" t="s">
        <v>34</v>
      </c>
      <c r="D215" s="26">
        <v>96</v>
      </c>
      <c r="E215" s="25" t="s">
        <v>35</v>
      </c>
      <c r="F215" s="26"/>
      <c r="G215" s="27"/>
      <c r="H215" s="28"/>
      <c r="I215" s="88"/>
    </row>
    <row r="216" spans="2:9" s="16" customFormat="1" ht="38.25" thickBot="1" x14ac:dyDescent="0.35">
      <c r="B216" s="141">
        <f t="shared" si="19"/>
        <v>6.0599999999999987</v>
      </c>
      <c r="C216" s="24" t="s">
        <v>87</v>
      </c>
      <c r="D216" s="26">
        <v>400</v>
      </c>
      <c r="E216" s="25" t="s">
        <v>44</v>
      </c>
      <c r="F216" s="26"/>
      <c r="G216" s="107"/>
      <c r="H216" s="28"/>
      <c r="I216" s="88"/>
    </row>
    <row r="217" spans="2:9" s="16" customFormat="1" ht="21" thickBot="1" x14ac:dyDescent="0.35">
      <c r="B217" s="102"/>
      <c r="C217" s="30"/>
      <c r="D217" s="103"/>
      <c r="E217" s="104"/>
      <c r="F217" s="26"/>
      <c r="G217" s="108"/>
      <c r="H217" s="109"/>
      <c r="I217" s="88"/>
    </row>
    <row r="218" spans="2:9" s="16" customFormat="1" ht="21" thickBot="1" x14ac:dyDescent="0.35">
      <c r="B218" s="123">
        <v>7</v>
      </c>
      <c r="C218" s="124" t="s">
        <v>88</v>
      </c>
      <c r="D218" s="124"/>
      <c r="E218" s="124"/>
      <c r="F218" s="124"/>
      <c r="G218" s="125"/>
      <c r="H218" s="126"/>
      <c r="I218" s="88"/>
    </row>
    <row r="219" spans="2:9" s="16" customFormat="1" x14ac:dyDescent="0.3">
      <c r="B219" s="141">
        <f>+B218+0.01</f>
        <v>7.01</v>
      </c>
      <c r="C219" s="90" t="s">
        <v>89</v>
      </c>
      <c r="D219" s="112">
        <v>8.5500000000000007</v>
      </c>
      <c r="E219" s="111" t="s">
        <v>35</v>
      </c>
      <c r="F219" s="26"/>
      <c r="G219" s="107"/>
      <c r="H219" s="89"/>
      <c r="I219" s="88"/>
    </row>
    <row r="220" spans="2:9" s="16" customFormat="1" x14ac:dyDescent="0.3">
      <c r="B220" s="141">
        <f>B219+0.01</f>
        <v>7.02</v>
      </c>
      <c r="C220" s="91" t="s">
        <v>90</v>
      </c>
      <c r="D220" s="112">
        <v>10.26</v>
      </c>
      <c r="E220" s="111" t="s">
        <v>47</v>
      </c>
      <c r="F220" s="26"/>
      <c r="G220" s="107"/>
      <c r="H220" s="89"/>
      <c r="I220" s="88"/>
    </row>
    <row r="221" spans="2:9" s="16" customFormat="1" x14ac:dyDescent="0.3">
      <c r="B221" s="141">
        <f t="shared" ref="B221:B222" si="20">B220+0.01</f>
        <v>7.0299999999999994</v>
      </c>
      <c r="C221" s="91" t="s">
        <v>91</v>
      </c>
      <c r="D221" s="112">
        <v>4.99</v>
      </c>
      <c r="E221" s="111" t="s">
        <v>35</v>
      </c>
      <c r="F221" s="26"/>
      <c r="G221" s="107"/>
      <c r="H221" s="142"/>
      <c r="I221" s="88"/>
    </row>
    <row r="222" spans="2:9" s="16" customFormat="1" ht="57" thickBot="1" x14ac:dyDescent="0.35">
      <c r="B222" s="141">
        <f t="shared" si="20"/>
        <v>7.0399999999999991</v>
      </c>
      <c r="C222" s="143" t="s">
        <v>92</v>
      </c>
      <c r="D222" s="112">
        <v>3.56</v>
      </c>
      <c r="E222" s="111" t="s">
        <v>35</v>
      </c>
      <c r="F222" s="26"/>
      <c r="G222" s="107"/>
      <c r="H222" s="89"/>
      <c r="I222" s="88"/>
    </row>
    <row r="223" spans="2:9" s="16" customFormat="1" ht="21" thickBot="1" x14ac:dyDescent="0.35">
      <c r="B223" s="135"/>
      <c r="C223" s="103"/>
      <c r="D223" s="103"/>
      <c r="E223" s="103"/>
      <c r="F223" s="103"/>
      <c r="G223" s="144"/>
      <c r="H223" s="109"/>
      <c r="I223" s="88"/>
    </row>
    <row r="224" spans="2:9" s="16" customFormat="1" ht="21" thickBot="1" x14ac:dyDescent="0.35">
      <c r="B224" s="136">
        <v>8</v>
      </c>
      <c r="C224" s="124" t="s">
        <v>93</v>
      </c>
      <c r="D224" s="136"/>
      <c r="E224" s="136"/>
      <c r="F224" s="136"/>
      <c r="G224" s="145"/>
      <c r="H224" s="136"/>
      <c r="I224" s="88"/>
    </row>
    <row r="225" spans="2:9" s="16" customFormat="1" ht="21" thickBot="1" x14ac:dyDescent="0.35">
      <c r="B225" s="19" t="s">
        <v>38</v>
      </c>
      <c r="C225" s="20" t="s">
        <v>94</v>
      </c>
      <c r="D225" s="21"/>
      <c r="E225" s="21"/>
      <c r="F225" s="21"/>
      <c r="G225" s="146"/>
      <c r="H225" s="22"/>
      <c r="I225" s="88"/>
    </row>
    <row r="226" spans="2:9" s="16" customFormat="1" x14ac:dyDescent="0.3">
      <c r="B226" s="23">
        <f>B224+0.01</f>
        <v>8.01</v>
      </c>
      <c r="C226" s="24" t="s">
        <v>36</v>
      </c>
      <c r="D226" s="26">
        <v>332</v>
      </c>
      <c r="E226" s="25" t="s">
        <v>12</v>
      </c>
      <c r="F226" s="26"/>
      <c r="G226" s="27"/>
      <c r="H226" s="28"/>
      <c r="I226" s="88"/>
    </row>
    <row r="227" spans="2:9" s="16" customFormat="1" ht="37.5" x14ac:dyDescent="0.3">
      <c r="B227" s="23">
        <f>+B226+0.01</f>
        <v>8.02</v>
      </c>
      <c r="C227" s="24" t="s">
        <v>95</v>
      </c>
      <c r="D227" s="26">
        <v>33.200000000000003</v>
      </c>
      <c r="E227" s="25" t="s">
        <v>35</v>
      </c>
      <c r="F227" s="26"/>
      <c r="G227" s="27"/>
      <c r="H227" s="28"/>
      <c r="I227" s="88"/>
    </row>
    <row r="228" spans="2:9" s="16" customFormat="1" ht="37.5" x14ac:dyDescent="0.3">
      <c r="B228" s="23">
        <f>+B226+0.01</f>
        <v>8.02</v>
      </c>
      <c r="C228" s="24" t="s">
        <v>34</v>
      </c>
      <c r="D228" s="26">
        <v>39.840000000000003</v>
      </c>
      <c r="E228" s="25" t="s">
        <v>35</v>
      </c>
      <c r="F228" s="26"/>
      <c r="G228" s="27"/>
      <c r="H228" s="28"/>
      <c r="I228" s="88"/>
    </row>
    <row r="229" spans="2:9" s="16" customFormat="1" x14ac:dyDescent="0.3">
      <c r="B229" s="23">
        <f>+B228+0.01</f>
        <v>8.0299999999999994</v>
      </c>
      <c r="C229" s="24" t="s">
        <v>96</v>
      </c>
      <c r="D229" s="26">
        <v>33.200000000000003</v>
      </c>
      <c r="E229" s="25" t="s">
        <v>35</v>
      </c>
      <c r="F229" s="26"/>
      <c r="G229" s="27"/>
      <c r="H229" s="28"/>
      <c r="I229" s="88"/>
    </row>
    <row r="230" spans="2:9" s="16" customFormat="1" ht="37.5" x14ac:dyDescent="0.3">
      <c r="B230" s="23">
        <f>+B229+0.01</f>
        <v>8.0399999999999991</v>
      </c>
      <c r="C230" s="24" t="s">
        <v>58</v>
      </c>
      <c r="D230" s="26">
        <v>332</v>
      </c>
      <c r="E230" s="25" t="s">
        <v>12</v>
      </c>
      <c r="F230" s="26"/>
      <c r="G230" s="27"/>
      <c r="H230" s="28"/>
      <c r="I230" s="88"/>
    </row>
    <row r="231" spans="2:9" s="16" customFormat="1" ht="21" thickBot="1" x14ac:dyDescent="0.35">
      <c r="B231" s="29"/>
      <c r="C231" s="30"/>
      <c r="D231" s="31"/>
      <c r="E231" s="31"/>
      <c r="F231" s="31"/>
      <c r="G231" s="147"/>
      <c r="H231" s="32"/>
      <c r="I231" s="88"/>
    </row>
    <row r="232" spans="2:9" s="16" customFormat="1" ht="21" thickBot="1" x14ac:dyDescent="0.35">
      <c r="B232" s="19" t="s">
        <v>42</v>
      </c>
      <c r="C232" s="20" t="s">
        <v>43</v>
      </c>
      <c r="D232" s="21"/>
      <c r="E232" s="21"/>
      <c r="F232" s="21"/>
      <c r="G232" s="146"/>
      <c r="H232" s="22"/>
      <c r="I232" s="88"/>
    </row>
    <row r="233" spans="2:9" s="16" customFormat="1" x14ac:dyDescent="0.3">
      <c r="B233" s="148">
        <f>+B230+0.01</f>
        <v>8.0499999999999989</v>
      </c>
      <c r="C233" s="24" t="s">
        <v>97</v>
      </c>
      <c r="D233" s="149">
        <v>66.400000000000006</v>
      </c>
      <c r="E233" s="150" t="s">
        <v>35</v>
      </c>
      <c r="F233" s="151"/>
      <c r="G233" s="151"/>
      <c r="H233" s="152"/>
      <c r="I233" s="88"/>
    </row>
    <row r="234" spans="2:9" s="16" customFormat="1" ht="37.5" x14ac:dyDescent="0.3">
      <c r="B234" s="148">
        <f>+B233+0.01</f>
        <v>8.0599999999999987</v>
      </c>
      <c r="C234" s="24" t="s">
        <v>45</v>
      </c>
      <c r="D234" s="91">
        <v>33.200000000000003</v>
      </c>
      <c r="E234" s="111" t="s">
        <v>86</v>
      </c>
      <c r="F234" s="153"/>
      <c r="G234" s="112"/>
      <c r="H234" s="152"/>
      <c r="I234" s="88"/>
    </row>
    <row r="235" spans="2:9" s="16" customFormat="1" ht="37.5" x14ac:dyDescent="0.3">
      <c r="B235" s="148">
        <f>+B234+0.01</f>
        <v>8.0699999999999985</v>
      </c>
      <c r="C235" s="24" t="s">
        <v>34</v>
      </c>
      <c r="D235" s="154">
        <v>79.680000000000007</v>
      </c>
      <c r="E235" s="111" t="s">
        <v>35</v>
      </c>
      <c r="F235" s="112"/>
      <c r="G235" s="112"/>
      <c r="H235" s="152"/>
      <c r="I235" s="88"/>
    </row>
    <row r="236" spans="2:9" s="16" customFormat="1" ht="37.5" x14ac:dyDescent="0.3">
      <c r="B236" s="148">
        <f>+B235+0.01</f>
        <v>8.0799999999999983</v>
      </c>
      <c r="C236" s="24" t="s">
        <v>87</v>
      </c>
      <c r="D236" s="154">
        <v>332</v>
      </c>
      <c r="E236" s="111" t="s">
        <v>44</v>
      </c>
      <c r="F236" s="112"/>
      <c r="G236" s="112"/>
      <c r="H236" s="152"/>
      <c r="I236" s="88"/>
    </row>
    <row r="237" spans="2:9" s="16" customFormat="1" ht="21" thickBot="1" x14ac:dyDescent="0.35">
      <c r="B237" s="149"/>
      <c r="C237" s="91"/>
      <c r="D237" s="149"/>
      <c r="E237" s="149"/>
      <c r="F237" s="149"/>
      <c r="G237" s="151"/>
      <c r="H237" s="152"/>
      <c r="I237" s="88"/>
    </row>
    <row r="238" spans="2:9" s="16" customFormat="1" ht="21" thickBot="1" x14ac:dyDescent="0.35">
      <c r="B238" s="136">
        <v>9</v>
      </c>
      <c r="C238" s="124" t="s">
        <v>98</v>
      </c>
      <c r="D238" s="136"/>
      <c r="E238" s="136"/>
      <c r="F238" s="136"/>
      <c r="G238" s="145"/>
      <c r="H238" s="136"/>
      <c r="I238" s="88"/>
    </row>
    <row r="239" spans="2:9" s="16" customFormat="1" ht="21" thickBot="1" x14ac:dyDescent="0.35">
      <c r="B239" s="19" t="s">
        <v>38</v>
      </c>
      <c r="C239" s="20" t="s">
        <v>33</v>
      </c>
      <c r="D239" s="21"/>
      <c r="E239" s="21"/>
      <c r="F239" s="21"/>
      <c r="G239" s="146"/>
      <c r="H239" s="22"/>
      <c r="I239" s="88"/>
    </row>
    <row r="240" spans="2:9" s="16" customFormat="1" x14ac:dyDescent="0.3">
      <c r="B240" s="23">
        <f>+B238+0.01</f>
        <v>9.01</v>
      </c>
      <c r="C240" s="24" t="s">
        <v>36</v>
      </c>
      <c r="D240" s="26">
        <v>90.8</v>
      </c>
      <c r="E240" s="25" t="s">
        <v>12</v>
      </c>
      <c r="F240" s="26"/>
      <c r="G240" s="27"/>
      <c r="H240" s="28"/>
      <c r="I240" s="88"/>
    </row>
    <row r="241" spans="2:9" s="16" customFormat="1" ht="37.5" x14ac:dyDescent="0.3">
      <c r="B241" s="23">
        <f>+B240+0.01</f>
        <v>9.02</v>
      </c>
      <c r="C241" s="24" t="s">
        <v>99</v>
      </c>
      <c r="D241" s="26">
        <v>9.08</v>
      </c>
      <c r="E241" s="25" t="s">
        <v>35</v>
      </c>
      <c r="F241" s="26"/>
      <c r="G241" s="27"/>
      <c r="H241" s="28"/>
      <c r="I241" s="88"/>
    </row>
    <row r="242" spans="2:9" s="16" customFormat="1" ht="37.5" x14ac:dyDescent="0.3">
      <c r="B242" s="23">
        <f>+B240+0.01</f>
        <v>9.02</v>
      </c>
      <c r="C242" s="24" t="s">
        <v>34</v>
      </c>
      <c r="D242" s="26">
        <v>10.9</v>
      </c>
      <c r="E242" s="25" t="s">
        <v>35</v>
      </c>
      <c r="F242" s="26"/>
      <c r="G242" s="27"/>
      <c r="H242" s="28"/>
      <c r="I242" s="88"/>
    </row>
    <row r="243" spans="2:9" s="16" customFormat="1" x14ac:dyDescent="0.3">
      <c r="B243" s="23">
        <f>+B242+0.01</f>
        <v>9.0299999999999994</v>
      </c>
      <c r="C243" s="24" t="s">
        <v>100</v>
      </c>
      <c r="D243" s="26">
        <v>9.08</v>
      </c>
      <c r="E243" s="25" t="s">
        <v>35</v>
      </c>
      <c r="F243" s="26"/>
      <c r="G243" s="27"/>
      <c r="H243" s="28"/>
      <c r="I243" s="88"/>
    </row>
    <row r="244" spans="2:9" s="16" customFormat="1" ht="37.5" x14ac:dyDescent="0.3">
      <c r="B244" s="23">
        <f>+B243+0.01</f>
        <v>9.0399999999999991</v>
      </c>
      <c r="C244" s="24" t="s">
        <v>58</v>
      </c>
      <c r="D244" s="26">
        <v>90.8</v>
      </c>
      <c r="E244" s="25" t="s">
        <v>12</v>
      </c>
      <c r="F244" s="26"/>
      <c r="G244" s="27"/>
      <c r="H244" s="28"/>
      <c r="I244" s="88"/>
    </row>
    <row r="245" spans="2:9" s="16" customFormat="1" ht="21" thickBot="1" x14ac:dyDescent="0.35">
      <c r="B245" s="29"/>
      <c r="C245" s="30"/>
      <c r="D245" s="31"/>
      <c r="E245" s="31"/>
      <c r="F245" s="31"/>
      <c r="G245" s="147"/>
      <c r="H245" s="28"/>
      <c r="I245" s="88"/>
    </row>
    <row r="246" spans="2:9" s="16" customFormat="1" ht="21" thickBot="1" x14ac:dyDescent="0.35">
      <c r="B246" s="19" t="s">
        <v>42</v>
      </c>
      <c r="C246" s="20" t="s">
        <v>43</v>
      </c>
      <c r="D246" s="21"/>
      <c r="E246" s="21"/>
      <c r="F246" s="21"/>
      <c r="G246" s="146"/>
      <c r="H246" s="22"/>
      <c r="I246" s="88"/>
    </row>
    <row r="247" spans="2:9" s="16" customFormat="1" x14ac:dyDescent="0.3">
      <c r="B247" s="148">
        <f>+B244+0.01</f>
        <v>9.0499999999999989</v>
      </c>
      <c r="C247" s="24" t="s">
        <v>101</v>
      </c>
      <c r="D247" s="149">
        <v>18.16</v>
      </c>
      <c r="E247" s="150" t="s">
        <v>35</v>
      </c>
      <c r="F247" s="151"/>
      <c r="G247" s="151"/>
      <c r="H247" s="152"/>
      <c r="I247" s="88"/>
    </row>
    <row r="248" spans="2:9" s="16" customFormat="1" ht="37.5" x14ac:dyDescent="0.3">
      <c r="B248" s="148">
        <f>+B247+0.01</f>
        <v>9.0599999999999987</v>
      </c>
      <c r="C248" s="24" t="s">
        <v>45</v>
      </c>
      <c r="D248" s="154">
        <v>9.08</v>
      </c>
      <c r="E248" s="154" t="s">
        <v>86</v>
      </c>
      <c r="F248" s="112"/>
      <c r="G248" s="153"/>
      <c r="H248" s="152"/>
      <c r="I248" s="88"/>
    </row>
    <row r="249" spans="2:9" s="16" customFormat="1" ht="37.5" x14ac:dyDescent="0.3">
      <c r="B249" s="148">
        <f>+B248+0.01</f>
        <v>9.0699999999999985</v>
      </c>
      <c r="C249" s="24" t="s">
        <v>34</v>
      </c>
      <c r="D249" s="154">
        <v>21.79</v>
      </c>
      <c r="E249" s="154" t="s">
        <v>35</v>
      </c>
      <c r="F249" s="112"/>
      <c r="G249" s="153"/>
      <c r="H249" s="152"/>
      <c r="I249" s="88"/>
    </row>
    <row r="250" spans="2:9" s="16" customFormat="1" ht="37.5" x14ac:dyDescent="0.3">
      <c r="B250" s="148">
        <f>+B249+0.01</f>
        <v>9.0799999999999983</v>
      </c>
      <c r="C250" s="24" t="s">
        <v>87</v>
      </c>
      <c r="D250" s="154">
        <v>90.8</v>
      </c>
      <c r="E250" s="154" t="s">
        <v>44</v>
      </c>
      <c r="F250" s="112"/>
      <c r="G250" s="153"/>
      <c r="H250" s="152"/>
      <c r="I250" s="88"/>
    </row>
    <row r="251" spans="2:9" s="16" customFormat="1" ht="21" thickBot="1" x14ac:dyDescent="0.35">
      <c r="B251" s="149"/>
      <c r="C251" s="91"/>
      <c r="D251" s="149"/>
      <c r="E251" s="149"/>
      <c r="F251" s="149"/>
      <c r="G251" s="151"/>
      <c r="H251" s="152"/>
      <c r="I251" s="88"/>
    </row>
    <row r="252" spans="2:9" s="16" customFormat="1" ht="21" thickBot="1" x14ac:dyDescent="0.35">
      <c r="B252" s="136">
        <v>10</v>
      </c>
      <c r="C252" s="124" t="s">
        <v>102</v>
      </c>
      <c r="D252" s="136"/>
      <c r="E252" s="136"/>
      <c r="F252" s="136"/>
      <c r="G252" s="145"/>
      <c r="H252" s="136"/>
      <c r="I252" s="88"/>
    </row>
    <row r="253" spans="2:9" s="16" customFormat="1" ht="21" thickBot="1" x14ac:dyDescent="0.35">
      <c r="B253" s="19" t="s">
        <v>38</v>
      </c>
      <c r="C253" s="20" t="s">
        <v>33</v>
      </c>
      <c r="D253" s="21"/>
      <c r="E253" s="21"/>
      <c r="F253" s="21"/>
      <c r="G253" s="146"/>
      <c r="H253" s="22"/>
      <c r="I253" s="88"/>
    </row>
    <row r="254" spans="2:9" s="16" customFormat="1" x14ac:dyDescent="0.3">
      <c r="B254" s="23">
        <f>B252+0.01</f>
        <v>10.01</v>
      </c>
      <c r="C254" s="24" t="s">
        <v>36</v>
      </c>
      <c r="D254" s="26">
        <v>61.603000000000002</v>
      </c>
      <c r="E254" s="25" t="s">
        <v>12</v>
      </c>
      <c r="F254" s="26"/>
      <c r="G254" s="27"/>
      <c r="H254" s="28"/>
      <c r="I254" s="88"/>
    </row>
    <row r="255" spans="2:9" s="16" customFormat="1" ht="37.5" x14ac:dyDescent="0.3">
      <c r="B255" s="23">
        <f>+B254+0.01</f>
        <v>10.02</v>
      </c>
      <c r="C255" s="24" t="s">
        <v>103</v>
      </c>
      <c r="D255" s="26">
        <v>6.16</v>
      </c>
      <c r="E255" s="25" t="s">
        <v>35</v>
      </c>
      <c r="F255" s="26"/>
      <c r="G255" s="27"/>
      <c r="H255" s="28"/>
      <c r="I255" s="88"/>
    </row>
    <row r="256" spans="2:9" s="16" customFormat="1" ht="37.5" x14ac:dyDescent="0.3">
      <c r="B256" s="23">
        <f>+B254+0.01</f>
        <v>10.02</v>
      </c>
      <c r="C256" s="24" t="s">
        <v>34</v>
      </c>
      <c r="D256" s="26">
        <v>7.39</v>
      </c>
      <c r="E256" s="25" t="s">
        <v>35</v>
      </c>
      <c r="F256" s="26"/>
      <c r="G256" s="27"/>
      <c r="H256" s="28"/>
      <c r="I256" s="88"/>
    </row>
    <row r="257" spans="2:9" s="16" customFormat="1" x14ac:dyDescent="0.3">
      <c r="B257" s="23">
        <f>+B256+0.01</f>
        <v>10.029999999999999</v>
      </c>
      <c r="C257" s="24" t="s">
        <v>104</v>
      </c>
      <c r="D257" s="26">
        <v>6.16</v>
      </c>
      <c r="E257" s="25" t="s">
        <v>35</v>
      </c>
      <c r="F257" s="26"/>
      <c r="G257" s="27"/>
      <c r="H257" s="28"/>
      <c r="I257" s="88"/>
    </row>
    <row r="258" spans="2:9" s="16" customFormat="1" ht="37.5" x14ac:dyDescent="0.3">
      <c r="B258" s="23">
        <f>+B257+0.01</f>
        <v>10.039999999999999</v>
      </c>
      <c r="C258" s="24" t="s">
        <v>58</v>
      </c>
      <c r="D258" s="26">
        <v>61.6</v>
      </c>
      <c r="E258" s="25" t="s">
        <v>12</v>
      </c>
      <c r="F258" s="26"/>
      <c r="G258" s="27"/>
      <c r="H258" s="28"/>
      <c r="I258" s="88"/>
    </row>
    <row r="259" spans="2:9" s="16" customFormat="1" ht="21" thickBot="1" x14ac:dyDescent="0.35">
      <c r="B259" s="29"/>
      <c r="C259" s="30"/>
      <c r="D259" s="31"/>
      <c r="E259" s="31"/>
      <c r="F259" s="31"/>
      <c r="G259" s="147"/>
      <c r="H259" s="32"/>
      <c r="I259" s="88"/>
    </row>
    <row r="260" spans="2:9" s="16" customFormat="1" ht="21" thickBot="1" x14ac:dyDescent="0.35">
      <c r="B260" s="136">
        <v>11</v>
      </c>
      <c r="C260" s="124" t="s">
        <v>105</v>
      </c>
      <c r="D260" s="136"/>
      <c r="E260" s="136"/>
      <c r="F260" s="136"/>
      <c r="G260" s="145"/>
      <c r="H260" s="136"/>
      <c r="I260" s="88"/>
    </row>
    <row r="261" spans="2:9" s="16" customFormat="1" ht="21" thickBot="1" x14ac:dyDescent="0.35">
      <c r="B261" s="19" t="s">
        <v>38</v>
      </c>
      <c r="C261" s="20" t="s">
        <v>33</v>
      </c>
      <c r="D261" s="21"/>
      <c r="E261" s="21"/>
      <c r="F261" s="21"/>
      <c r="G261" s="146"/>
      <c r="H261" s="22"/>
      <c r="I261" s="88"/>
    </row>
    <row r="262" spans="2:9" s="16" customFormat="1" x14ac:dyDescent="0.3">
      <c r="B262" s="23">
        <f>+B260+0.01</f>
        <v>11.01</v>
      </c>
      <c r="C262" s="24" t="s">
        <v>36</v>
      </c>
      <c r="D262" s="26">
        <v>76.159599999999998</v>
      </c>
      <c r="E262" s="25" t="s">
        <v>12</v>
      </c>
      <c r="F262" s="26"/>
      <c r="G262" s="27"/>
      <c r="H262" s="28"/>
      <c r="I262" s="88"/>
    </row>
    <row r="263" spans="2:9" s="16" customFormat="1" ht="37.5" x14ac:dyDescent="0.3">
      <c r="B263" s="23">
        <f>+B262+0.01</f>
        <v>11.02</v>
      </c>
      <c r="C263" s="24" t="s">
        <v>106</v>
      </c>
      <c r="D263" s="26">
        <v>7.62</v>
      </c>
      <c r="E263" s="25" t="s">
        <v>35</v>
      </c>
      <c r="F263" s="26"/>
      <c r="G263" s="27"/>
      <c r="H263" s="28"/>
      <c r="I263" s="88"/>
    </row>
    <row r="264" spans="2:9" s="16" customFormat="1" ht="37.5" x14ac:dyDescent="0.3">
      <c r="B264" s="23">
        <f>+B262+0.01</f>
        <v>11.02</v>
      </c>
      <c r="C264" s="24" t="s">
        <v>34</v>
      </c>
      <c r="D264" s="26">
        <v>9.1507000000000005</v>
      </c>
      <c r="E264" s="25" t="s">
        <v>35</v>
      </c>
      <c r="F264" s="26"/>
      <c r="G264" s="27"/>
      <c r="H264" s="155"/>
      <c r="I264" s="88"/>
    </row>
    <row r="265" spans="2:9" s="16" customFormat="1" x14ac:dyDescent="0.3">
      <c r="B265" s="23">
        <f>+B264+0.01</f>
        <v>11.03</v>
      </c>
      <c r="C265" s="24" t="s">
        <v>107</v>
      </c>
      <c r="D265" s="26">
        <v>7.62</v>
      </c>
      <c r="E265" s="25" t="s">
        <v>35</v>
      </c>
      <c r="F265" s="26"/>
      <c r="G265" s="27"/>
      <c r="H265" s="28"/>
      <c r="I265" s="88"/>
    </row>
    <row r="266" spans="2:9" s="16" customFormat="1" ht="37.5" x14ac:dyDescent="0.3">
      <c r="B266" s="23">
        <f>+B265+0.01</f>
        <v>11.04</v>
      </c>
      <c r="C266" s="24" t="s">
        <v>58</v>
      </c>
      <c r="D266" s="26">
        <v>76.16</v>
      </c>
      <c r="E266" s="25" t="s">
        <v>12</v>
      </c>
      <c r="F266" s="26"/>
      <c r="G266" s="27"/>
      <c r="H266" s="156"/>
      <c r="I266" s="88"/>
    </row>
    <row r="267" spans="2:9" s="16" customFormat="1" ht="21" thickBot="1" x14ac:dyDescent="0.35">
      <c r="B267" s="29"/>
      <c r="C267" s="30"/>
      <c r="D267" s="31"/>
      <c r="E267" s="31"/>
      <c r="F267" s="31"/>
      <c r="G267" s="147"/>
      <c r="H267" s="32"/>
      <c r="I267" s="88"/>
    </row>
    <row r="268" spans="2:9" s="16" customFormat="1" ht="21" thickBot="1" x14ac:dyDescent="0.35">
      <c r="B268" s="19" t="s">
        <v>42</v>
      </c>
      <c r="C268" s="20" t="s">
        <v>43</v>
      </c>
      <c r="D268" s="21"/>
      <c r="E268" s="21"/>
      <c r="F268" s="21"/>
      <c r="G268" s="146"/>
      <c r="H268" s="22"/>
      <c r="I268" s="88"/>
    </row>
    <row r="269" spans="2:9" s="16" customFormat="1" x14ac:dyDescent="0.3">
      <c r="B269" s="148">
        <f>+B266+0.01</f>
        <v>11.049999999999999</v>
      </c>
      <c r="C269" s="24" t="s">
        <v>108</v>
      </c>
      <c r="D269" s="149">
        <v>62.4</v>
      </c>
      <c r="E269" s="150" t="s">
        <v>35</v>
      </c>
      <c r="F269" s="151"/>
      <c r="G269" s="151"/>
      <c r="H269" s="152"/>
      <c r="I269" s="88"/>
    </row>
    <row r="270" spans="2:9" s="16" customFormat="1" ht="37.5" x14ac:dyDescent="0.3">
      <c r="B270" s="148">
        <f>+B269+0.01</f>
        <v>11.059999999999999</v>
      </c>
      <c r="C270" s="24" t="s">
        <v>45</v>
      </c>
      <c r="D270" s="91">
        <v>31.2</v>
      </c>
      <c r="E270" s="150" t="s">
        <v>86</v>
      </c>
      <c r="F270" s="151"/>
      <c r="G270" s="151"/>
      <c r="H270" s="152"/>
      <c r="I270" s="88"/>
    </row>
    <row r="271" spans="2:9" s="16" customFormat="1" ht="37.5" x14ac:dyDescent="0.3">
      <c r="B271" s="148">
        <f>+B270+0.01</f>
        <v>11.069999999999999</v>
      </c>
      <c r="C271" s="24" t="s">
        <v>34</v>
      </c>
      <c r="D271" s="149">
        <v>74.88</v>
      </c>
      <c r="E271" s="150" t="s">
        <v>35</v>
      </c>
      <c r="F271" s="151"/>
      <c r="G271" s="151"/>
      <c r="H271" s="157"/>
      <c r="I271" s="88"/>
    </row>
    <row r="272" spans="2:9" s="16" customFormat="1" ht="37.5" x14ac:dyDescent="0.3">
      <c r="B272" s="148">
        <f>+B271+0.01</f>
        <v>11.079999999999998</v>
      </c>
      <c r="C272" s="24" t="s">
        <v>87</v>
      </c>
      <c r="D272" s="149">
        <v>312</v>
      </c>
      <c r="E272" s="150" t="s">
        <v>44</v>
      </c>
      <c r="F272" s="151"/>
      <c r="G272" s="151"/>
      <c r="H272" s="152"/>
      <c r="I272" s="88"/>
    </row>
    <row r="273" spans="1:9" s="16" customFormat="1" ht="21" thickBot="1" x14ac:dyDescent="0.35">
      <c r="B273" s="149"/>
      <c r="C273" s="91"/>
      <c r="D273" s="149"/>
      <c r="E273" s="149"/>
      <c r="F273" s="149"/>
      <c r="G273" s="151"/>
      <c r="H273" s="152"/>
      <c r="I273" s="88"/>
    </row>
    <row r="274" spans="1:9" s="16" customFormat="1" ht="21" thickBot="1" x14ac:dyDescent="0.35">
      <c r="B274" s="123">
        <v>12</v>
      </c>
      <c r="C274" s="124" t="s">
        <v>109</v>
      </c>
      <c r="D274" s="124"/>
      <c r="E274" s="124"/>
      <c r="F274" s="124"/>
      <c r="G274" s="125"/>
      <c r="H274" s="126"/>
      <c r="I274" s="88"/>
    </row>
    <row r="275" spans="1:9" s="16" customFormat="1" x14ac:dyDescent="0.3">
      <c r="B275" s="113">
        <f>+B274+0.01</f>
        <v>12.01</v>
      </c>
      <c r="C275" s="114" t="s">
        <v>10</v>
      </c>
      <c r="D275" s="158">
        <v>1</v>
      </c>
      <c r="E275" s="159" t="s">
        <v>37</v>
      </c>
      <c r="F275" s="160"/>
      <c r="G275" s="161"/>
      <c r="H275" s="227"/>
      <c r="I275" s="88"/>
    </row>
    <row r="276" spans="1:9" s="16" customFormat="1" ht="21" thickBot="1" x14ac:dyDescent="0.35">
      <c r="B276" s="162"/>
      <c r="C276" s="163"/>
      <c r="D276" s="120"/>
      <c r="E276" s="121"/>
      <c r="F276" s="120"/>
      <c r="G276" s="122"/>
      <c r="H276" s="228"/>
      <c r="I276" s="88"/>
    </row>
    <row r="277" spans="1:9" s="16" customFormat="1" ht="21" thickBot="1" x14ac:dyDescent="0.35">
      <c r="B277" s="29"/>
      <c r="C277" s="30"/>
      <c r="D277" s="31"/>
      <c r="E277" s="31"/>
      <c r="F277" s="31"/>
      <c r="G277" s="31"/>
      <c r="H277" s="33"/>
      <c r="I277" s="88"/>
    </row>
    <row r="278" spans="1:9" s="16" customFormat="1" ht="21" thickBot="1" x14ac:dyDescent="0.35">
      <c r="B278" s="208" t="s">
        <v>18</v>
      </c>
      <c r="C278" s="209"/>
      <c r="D278" s="209"/>
      <c r="E278" s="209"/>
      <c r="F278" s="209"/>
      <c r="G278" s="209"/>
      <c r="H278" s="34">
        <f>SUM(H12:H277)</f>
        <v>0</v>
      </c>
      <c r="I278" s="88"/>
    </row>
    <row r="279" spans="1:9" s="16" customFormat="1" ht="23.25" thickBot="1" x14ac:dyDescent="0.35">
      <c r="A279" s="1"/>
      <c r="B279" s="35"/>
      <c r="C279" s="36"/>
      <c r="D279" s="36"/>
      <c r="E279" s="36"/>
      <c r="F279" s="36"/>
      <c r="G279" s="36"/>
      <c r="H279" s="5"/>
      <c r="I279" s="88"/>
    </row>
    <row r="280" spans="1:9" ht="21" thickBot="1" x14ac:dyDescent="0.35">
      <c r="A280" s="16"/>
      <c r="B280" s="80">
        <v>6</v>
      </c>
      <c r="C280" s="37" t="s">
        <v>11</v>
      </c>
      <c r="D280" s="78"/>
      <c r="E280" s="78"/>
      <c r="F280" s="78"/>
      <c r="G280" s="78"/>
      <c r="H280" s="79"/>
    </row>
    <row r="281" spans="1:9" s="16" customFormat="1" ht="21" thickBot="1" x14ac:dyDescent="0.35">
      <c r="A281" s="1"/>
      <c r="B281" s="23">
        <f>+B280+0.01</f>
        <v>6.01</v>
      </c>
      <c r="C281" s="38" t="s">
        <v>19</v>
      </c>
      <c r="D281" s="39"/>
      <c r="E281" s="40">
        <v>0.1</v>
      </c>
      <c r="F281" s="41"/>
      <c r="G281" s="42">
        <f>ROUND($H$278*E281,2)</f>
        <v>0</v>
      </c>
      <c r="H281" s="43"/>
      <c r="I281" s="88"/>
    </row>
    <row r="282" spans="1:9" ht="21" thickBot="1" x14ac:dyDescent="0.35">
      <c r="B282" s="23">
        <f t="shared" ref="B282:B289" si="21">+B281+0.01</f>
        <v>6.02</v>
      </c>
      <c r="C282" s="44" t="s">
        <v>20</v>
      </c>
      <c r="D282" s="45"/>
      <c r="E282" s="46">
        <v>0.03</v>
      </c>
      <c r="F282" s="47"/>
      <c r="G282" s="42">
        <f>ROUND($H$278*E282,2)</f>
        <v>0</v>
      </c>
      <c r="H282" s="48"/>
    </row>
    <row r="283" spans="1:9" ht="21" thickBot="1" x14ac:dyDescent="0.35">
      <c r="B283" s="23">
        <f t="shared" si="21"/>
        <v>6.0299999999999994</v>
      </c>
      <c r="C283" s="44" t="s">
        <v>21</v>
      </c>
      <c r="D283" s="45"/>
      <c r="E283" s="46">
        <v>2.5000000000000001E-2</v>
      </c>
      <c r="F283" s="47"/>
      <c r="G283" s="42">
        <f t="shared" ref="G283:G288" si="22">ROUND($H$278*E283,2)</f>
        <v>0</v>
      </c>
      <c r="H283" s="48"/>
    </row>
    <row r="284" spans="1:9" ht="21" thickBot="1" x14ac:dyDescent="0.35">
      <c r="B284" s="23">
        <f t="shared" si="21"/>
        <v>6.0399999999999991</v>
      </c>
      <c r="C284" s="44" t="s">
        <v>22</v>
      </c>
      <c r="D284" s="45"/>
      <c r="E284" s="46">
        <v>0.05</v>
      </c>
      <c r="F284" s="47"/>
      <c r="G284" s="42">
        <f t="shared" si="22"/>
        <v>0</v>
      </c>
      <c r="H284" s="48"/>
    </row>
    <row r="285" spans="1:9" ht="21" thickBot="1" x14ac:dyDescent="0.35">
      <c r="B285" s="23">
        <f t="shared" si="21"/>
        <v>6.0499999999999989</v>
      </c>
      <c r="C285" s="44" t="s">
        <v>23</v>
      </c>
      <c r="D285" s="45"/>
      <c r="E285" s="46">
        <v>0.05</v>
      </c>
      <c r="F285" s="47"/>
      <c r="G285" s="42">
        <f t="shared" si="22"/>
        <v>0</v>
      </c>
      <c r="H285" s="48"/>
    </row>
    <row r="286" spans="1:9" ht="21" thickBot="1" x14ac:dyDescent="0.35">
      <c r="B286" s="23">
        <f t="shared" si="21"/>
        <v>6.0599999999999987</v>
      </c>
      <c r="C286" s="44" t="s">
        <v>24</v>
      </c>
      <c r="D286" s="45"/>
      <c r="E286" s="46">
        <v>0.04</v>
      </c>
      <c r="F286" s="47"/>
      <c r="G286" s="42">
        <f t="shared" si="22"/>
        <v>0</v>
      </c>
      <c r="H286" s="48"/>
    </row>
    <row r="287" spans="1:9" ht="38.25" thickBot="1" x14ac:dyDescent="0.35">
      <c r="B287" s="23">
        <f t="shared" si="21"/>
        <v>6.0699999999999985</v>
      </c>
      <c r="C287" s="49" t="s">
        <v>25</v>
      </c>
      <c r="D287" s="45"/>
      <c r="E287" s="46">
        <v>0.01</v>
      </c>
      <c r="F287" s="47"/>
      <c r="G287" s="42">
        <f t="shared" si="22"/>
        <v>0</v>
      </c>
      <c r="H287" s="48"/>
    </row>
    <row r="288" spans="1:9" ht="21" thickBot="1" x14ac:dyDescent="0.35">
      <c r="B288" s="23">
        <f t="shared" si="21"/>
        <v>6.0799999999999983</v>
      </c>
      <c r="C288" s="44" t="s">
        <v>26</v>
      </c>
      <c r="D288" s="45"/>
      <c r="E288" s="46">
        <v>1E-3</v>
      </c>
      <c r="F288" s="47"/>
      <c r="G288" s="42">
        <f t="shared" si="22"/>
        <v>0</v>
      </c>
      <c r="H288" s="48"/>
    </row>
    <row r="289" spans="2:8" ht="21" thickBot="1" x14ac:dyDescent="0.35">
      <c r="B289" s="23">
        <f t="shared" si="21"/>
        <v>6.0899999999999981</v>
      </c>
      <c r="C289" s="44" t="s">
        <v>27</v>
      </c>
      <c r="D289" s="45"/>
      <c r="E289" s="46">
        <v>0.18</v>
      </c>
      <c r="F289" s="47"/>
      <c r="G289" s="42">
        <f>ROUND($H$278*E289*0.1,2)</f>
        <v>0</v>
      </c>
      <c r="H289" s="48"/>
    </row>
    <row r="290" spans="2:8" ht="21" thickBot="1" x14ac:dyDescent="0.35">
      <c r="B290" s="50"/>
      <c r="C290" s="51"/>
      <c r="D290" s="52"/>
      <c r="E290" s="51"/>
      <c r="F290" s="51"/>
      <c r="G290" s="53"/>
      <c r="H290" s="54">
        <f>SUM(G281:G289)</f>
        <v>0</v>
      </c>
    </row>
    <row r="291" spans="2:8" ht="21" thickBot="1" x14ac:dyDescent="0.35">
      <c r="B291" s="55"/>
      <c r="C291" s="56"/>
      <c r="D291" s="56"/>
      <c r="E291" s="56"/>
      <c r="F291" s="56"/>
      <c r="G291" s="56"/>
      <c r="H291" s="57"/>
    </row>
    <row r="292" spans="2:8" ht="21" thickBot="1" x14ac:dyDescent="0.35">
      <c r="B292" s="210" t="s">
        <v>8</v>
      </c>
      <c r="C292" s="211"/>
      <c r="D292" s="211"/>
      <c r="E292" s="211"/>
      <c r="F292" s="211"/>
      <c r="G292" s="211"/>
      <c r="H292" s="58">
        <f>+ROUND(SUM(H290+H278),2)</f>
        <v>0</v>
      </c>
    </row>
    <row r="293" spans="2:8" x14ac:dyDescent="0.3">
      <c r="B293" s="59"/>
      <c r="C293" s="60"/>
      <c r="D293" s="61"/>
      <c r="E293" s="62"/>
      <c r="F293" s="63"/>
      <c r="G293" s="63"/>
      <c r="H293" s="64" t="s">
        <v>30</v>
      </c>
    </row>
    <row r="294" spans="2:8" x14ac:dyDescent="0.3">
      <c r="B294" s="65"/>
      <c r="C294" s="66" t="s">
        <v>28</v>
      </c>
      <c r="D294" s="67"/>
      <c r="E294" s="92"/>
      <c r="F294" s="212" t="s">
        <v>51</v>
      </c>
      <c r="G294" s="213"/>
      <c r="H294" s="214"/>
    </row>
    <row r="295" spans="2:8" x14ac:dyDescent="0.3">
      <c r="B295" s="65"/>
      <c r="C295" s="66"/>
      <c r="D295" s="67"/>
      <c r="E295" s="92"/>
      <c r="F295" s="92"/>
      <c r="G295" s="92"/>
      <c r="H295" s="68"/>
    </row>
    <row r="296" spans="2:8" x14ac:dyDescent="0.3">
      <c r="B296" s="65"/>
      <c r="C296" s="69"/>
      <c r="D296" s="67"/>
      <c r="E296" s="92"/>
      <c r="F296" s="70"/>
      <c r="G296" s="70"/>
      <c r="H296" s="71"/>
    </row>
    <row r="297" spans="2:8" x14ac:dyDescent="0.3">
      <c r="B297" s="65"/>
      <c r="C297" s="72" t="s">
        <v>39</v>
      </c>
      <c r="D297" s="73"/>
      <c r="E297" s="215" t="s">
        <v>50</v>
      </c>
      <c r="F297" s="215"/>
      <c r="G297" s="215"/>
      <c r="H297" s="216"/>
    </row>
    <row r="298" spans="2:8" x14ac:dyDescent="0.3">
      <c r="B298" s="65"/>
      <c r="C298" s="66" t="s">
        <v>29</v>
      </c>
      <c r="D298" s="67" t="s">
        <v>30</v>
      </c>
      <c r="E298" s="217" t="s">
        <v>52</v>
      </c>
      <c r="F298" s="217"/>
      <c r="G298" s="217"/>
      <c r="H298" s="218"/>
    </row>
    <row r="299" spans="2:8" x14ac:dyDescent="0.3">
      <c r="B299" s="65"/>
      <c r="C299" s="69"/>
      <c r="D299" s="67"/>
      <c r="E299" s="92"/>
      <c r="F299" s="70"/>
      <c r="G299" s="70"/>
      <c r="H299" s="71"/>
    </row>
    <row r="300" spans="2:8" x14ac:dyDescent="0.3">
      <c r="B300" s="65"/>
      <c r="C300" s="217" t="s">
        <v>7</v>
      </c>
      <c r="D300" s="217"/>
      <c r="E300" s="217"/>
      <c r="F300" s="217"/>
      <c r="G300" s="217"/>
      <c r="H300" s="218"/>
    </row>
    <row r="301" spans="2:8" x14ac:dyDescent="0.3">
      <c r="B301" s="65"/>
      <c r="C301" s="69"/>
      <c r="D301" s="67"/>
      <c r="E301" s="92"/>
      <c r="F301" s="70"/>
      <c r="G301" s="70"/>
      <c r="H301" s="71"/>
    </row>
    <row r="302" spans="2:8" x14ac:dyDescent="0.3">
      <c r="B302" s="65"/>
      <c r="C302" s="69"/>
      <c r="D302" s="67"/>
      <c r="E302" s="92"/>
      <c r="F302" s="70"/>
      <c r="G302" s="70"/>
      <c r="H302" s="71"/>
    </row>
    <row r="303" spans="2:8" x14ac:dyDescent="0.3">
      <c r="B303" s="65"/>
      <c r="C303" s="215" t="s">
        <v>31</v>
      </c>
      <c r="D303" s="215"/>
      <c r="E303" s="215"/>
      <c r="F303" s="215"/>
      <c r="G303" s="215"/>
      <c r="H303" s="216"/>
    </row>
    <row r="304" spans="2:8" ht="21" thickBot="1" x14ac:dyDescent="0.35">
      <c r="B304" s="74"/>
      <c r="C304" s="201" t="s">
        <v>32</v>
      </c>
      <c r="D304" s="201"/>
      <c r="E304" s="201"/>
      <c r="F304" s="201"/>
      <c r="G304" s="201"/>
      <c r="H304" s="202"/>
    </row>
    <row r="305" spans="2:8" x14ac:dyDescent="0.3">
      <c r="B305" s="2"/>
      <c r="C305" s="4"/>
      <c r="D305" s="2"/>
      <c r="E305" s="2"/>
      <c r="F305" s="2"/>
      <c r="G305" s="2"/>
      <c r="H305" s="75"/>
    </row>
  </sheetData>
  <autoFilter ref="B9:H278"/>
  <mergeCells count="24">
    <mergeCell ref="H275:H276"/>
    <mergeCell ref="B5:C5"/>
    <mergeCell ref="D5:H5"/>
    <mergeCell ref="B2:H2"/>
    <mergeCell ref="B3:C3"/>
    <mergeCell ref="D3:H3"/>
    <mergeCell ref="B4:C4"/>
    <mergeCell ref="D4:H4"/>
    <mergeCell ref="C304:H304"/>
    <mergeCell ref="B6:C6"/>
    <mergeCell ref="D6:H6"/>
    <mergeCell ref="B7:C7"/>
    <mergeCell ref="D7:F7"/>
    <mergeCell ref="B278:G278"/>
    <mergeCell ref="B292:G292"/>
    <mergeCell ref="F294:H294"/>
    <mergeCell ref="E297:H297"/>
    <mergeCell ref="E298:H298"/>
    <mergeCell ref="C300:H300"/>
    <mergeCell ref="C303:H303"/>
    <mergeCell ref="H13:H15"/>
    <mergeCell ref="H70:H73"/>
    <mergeCell ref="H97:H100"/>
    <mergeCell ref="H119:H122"/>
  </mergeCells>
  <printOptions horizontalCentered="1"/>
  <pageMargins left="0.25" right="0.25" top="0.46" bottom="0.38" header="0.31496062992125984" footer="0.15"/>
  <pageSetup scale="71" orientation="portrait" horizontalDpi="300" verticalDpi="300" r:id="rId1"/>
  <headerFooter>
    <oddFooter>&amp;R&amp;9&amp;P/&amp;N</oddFooter>
  </headerFooter>
  <rowBreaks count="1" manualBreakCount="1">
    <brk id="28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PP2022 (2)</vt:lpstr>
      <vt:lpstr>'PP2022 (2)'!Área_de_impresión</vt:lpstr>
      <vt:lpstr>'PP2022 (2)'!Títulos_a_imprimir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Evelin Peña</cp:lastModifiedBy>
  <cp:lastPrinted>2021-11-26T17:26:53Z</cp:lastPrinted>
  <dcterms:created xsi:type="dcterms:W3CDTF">2017-12-28T17:07:55Z</dcterms:created>
  <dcterms:modified xsi:type="dcterms:W3CDTF">2022-07-13T16:16:26Z</dcterms:modified>
</cp:coreProperties>
</file>